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0" windowWidth="11700" windowHeight="9090" activeTab="0"/>
  </bookViews>
  <sheets>
    <sheet name="1" sheetId="1" r:id="rId1"/>
  </sheets>
  <definedNames>
    <definedName name="_xlnm.Print_Area" localSheetId="0">'1'!$A$1:$BT$33</definedName>
  </definedNames>
  <calcPr fullCalcOnLoad="1"/>
</workbook>
</file>

<file path=xl/sharedStrings.xml><?xml version="1.0" encoding="utf-8"?>
<sst xmlns="http://schemas.openxmlformats.org/spreadsheetml/2006/main" count="409" uniqueCount="143">
  <si>
    <t>Задолженность по зарплате, млн.руб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</si>
  <si>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</si>
  <si>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</si>
  <si>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</si>
  <si>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</si>
  <si>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</si>
  <si>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</si>
  <si>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</si>
  <si>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</si>
  <si>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</si>
  <si>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</si>
  <si>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</si>
  <si>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</si>
  <si>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</si>
  <si>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</si>
  <si>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</si>
  <si>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</si>
  <si>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</si>
  <si>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</si>
  <si>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</si>
  <si>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</si>
  <si>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</si>
  <si>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г.Алатырь</t>
  </si>
  <si>
    <t>г.Канаш</t>
  </si>
  <si>
    <t>г.Новочебоксарск</t>
  </si>
  <si>
    <t>г.Чебоксары</t>
  </si>
  <si>
    <t>г.Шумерля</t>
  </si>
  <si>
    <t>-</t>
  </si>
  <si>
    <t>мяса, тонн</t>
  </si>
  <si>
    <t>молока, тонн</t>
  </si>
  <si>
    <t xml:space="preserve">     Доля убыточных предприятий в общем количестве предприятий, (%)</t>
  </si>
  <si>
    <t>Поголовье крупного рогатого скота, голов</t>
  </si>
  <si>
    <t>Поголовье свиней, голов</t>
  </si>
  <si>
    <t>в % к средненрес-публиканскому значению</t>
  </si>
  <si>
    <t>ФОТр</t>
  </si>
  <si>
    <t>ФОТг</t>
  </si>
  <si>
    <t>Ввод в действие жилых домов, кв.м</t>
  </si>
  <si>
    <t>Наименование</t>
  </si>
  <si>
    <t xml:space="preserve">отношение к среднерайонному, городскому уровням, % </t>
  </si>
  <si>
    <t>Оборот розничной торговли организаций,  не относящихся к  субъектам малого предпринимательства, млн.рублей</t>
  </si>
  <si>
    <t>Объем платных услуг, оказанных населению организациями, не относящихся к субъектам малого предпринимательства, млн.рублей</t>
  </si>
  <si>
    <t>Сальдированный финансовый результат организаций, не относящихся к субъектам малого предпринимательства, млн.руб.</t>
  </si>
  <si>
    <t>Среднесписочная численность работников по организациям, не относящимся к субъектам малого предпринимательства, тыс. чел.</t>
  </si>
  <si>
    <t>Среднемесячная зарплата работников по организациям, не относящимся к субъектам малого предпринимательства, руб</t>
  </si>
  <si>
    <t>в % к началу года</t>
  </si>
  <si>
    <t>Производство продукции животноводства во всех категориях хозяйств, из них:</t>
  </si>
  <si>
    <t xml:space="preserve">январь-апрель 2008 г. </t>
  </si>
  <si>
    <t>в % к январю-апрелю 2007 г.</t>
  </si>
  <si>
    <t>Средний надой молока от одной коровы в крупных, средних и малых (без учета микропредприятий) сельскохозяйственных организациях, кг</t>
  </si>
  <si>
    <t xml:space="preserve">январь 2010 г. </t>
  </si>
  <si>
    <t>Инвестиции в основной капитал по крупным организациям, млн. руб.</t>
  </si>
  <si>
    <t>в 2,5p.</t>
  </si>
  <si>
    <t>в 3,5p.</t>
  </si>
  <si>
    <t>в 3,6p.</t>
  </si>
  <si>
    <t>январь  2009 г.</t>
  </si>
  <si>
    <t>в % к  январю  2009 г.</t>
  </si>
  <si>
    <t>* - к численности экономически активного населения</t>
  </si>
  <si>
    <t>Сальдированный финансовый результат организаций, не относящихся к субъектам малого предпринимательства, млн.рублей</t>
  </si>
  <si>
    <t>Доля убыточных предприятий в общем количестве предприятий, %</t>
  </si>
  <si>
    <t>Среднесписочная численность работников по организациям, не относящимся к субъектам малого предпринимательства, человек</t>
  </si>
  <si>
    <t>Среднемесячная зарплата работников по организациям, не относящимся к субъектам малого предпринимательства, рублей</t>
  </si>
  <si>
    <t>в 3,2 р.</t>
  </si>
  <si>
    <t>в 5,0 р.</t>
  </si>
  <si>
    <t>в 5,4 р.</t>
  </si>
  <si>
    <t>в 5,9 р.</t>
  </si>
  <si>
    <t>в 7,8 р.</t>
  </si>
  <si>
    <t>в 2,4 р.</t>
  </si>
  <si>
    <t>в 4,5 р.</t>
  </si>
  <si>
    <t xml:space="preserve">январь-сентябрь 2011 г. </t>
  </si>
  <si>
    <t>в % к  январю-сентябрю  2010 г.</t>
  </si>
  <si>
    <t>на 1 января 2012 г.</t>
  </si>
  <si>
    <t>отклонение к 01.01.12 г.</t>
  </si>
  <si>
    <t>в 2,6 р.</t>
  </si>
  <si>
    <t>в 3,5 р.</t>
  </si>
  <si>
    <t>в 2,1 р.</t>
  </si>
  <si>
    <t xml:space="preserve"> январь-июль 2012 г. </t>
  </si>
  <si>
    <t>в % к январю-июлю 2011 г.</t>
  </si>
  <si>
    <t>К</t>
  </si>
  <si>
    <t>в 2,7 р.</t>
  </si>
  <si>
    <t>Уровень безработицы*,%</t>
  </si>
  <si>
    <t>в 13,0 р.</t>
  </si>
  <si>
    <t>в 2,8 р.</t>
  </si>
  <si>
    <t>в 3,0 р.</t>
  </si>
  <si>
    <t>в % к  январю-августу 2011 г.</t>
  </si>
  <si>
    <t>K</t>
  </si>
  <si>
    <t xml:space="preserve">-    </t>
  </si>
  <si>
    <t xml:space="preserve">Объем платных услуг, оказанных населению организациями, не относящихся к субъектам малого предпринимательства, млн.рублей </t>
  </si>
  <si>
    <t>Объем отгруженных товаров собственного производства, выполненных работ и услуг собственными силами крупных и средних организаций по виду деятельности "Добыча полезных ископаемых", "Обрабатывающие производства", "Производство и распределение электроэнергии,газа и воды", млн.рублей</t>
  </si>
  <si>
    <t>96,5</t>
  </si>
  <si>
    <t>в 2,3 р.</t>
  </si>
  <si>
    <t>в 2,2 р.</t>
  </si>
  <si>
    <t>100,5</t>
  </si>
  <si>
    <t>Численность зарегистрированных безработных,  чел.</t>
  </si>
  <si>
    <t>Анализ социально - экономического развития муниципальныз районов и городских округов Чувашской Республики за  2012 год</t>
  </si>
  <si>
    <t>2012 г.</t>
  </si>
  <si>
    <t>в % к  2011 г.</t>
  </si>
  <si>
    <t>январь-ноябрь 2012 г.</t>
  </si>
  <si>
    <t>в % к  январю-ноябрю 2011 г.</t>
  </si>
  <si>
    <t xml:space="preserve"> 92,7</t>
  </si>
  <si>
    <t xml:space="preserve"> 82,0</t>
  </si>
  <si>
    <t xml:space="preserve"> 93,1</t>
  </si>
  <si>
    <t xml:space="preserve"> 174,8</t>
  </si>
  <si>
    <t xml:space="preserve"> 97,9</t>
  </si>
  <si>
    <t xml:space="preserve"> 126,2</t>
  </si>
  <si>
    <t xml:space="preserve"> 72,3</t>
  </si>
  <si>
    <t xml:space="preserve"> 178,1</t>
  </si>
  <si>
    <t xml:space="preserve"> 155,0</t>
  </si>
  <si>
    <t xml:space="preserve"> 163,7</t>
  </si>
  <si>
    <t xml:space="preserve"> 129,0</t>
  </si>
  <si>
    <t xml:space="preserve"> 114,2</t>
  </si>
  <si>
    <t xml:space="preserve"> 79,1</t>
  </si>
  <si>
    <t>в 2,5 р.</t>
  </si>
  <si>
    <t xml:space="preserve"> 145,2</t>
  </si>
  <si>
    <t xml:space="preserve"> 128,1</t>
  </si>
  <si>
    <t xml:space="preserve"> 115,4</t>
  </si>
  <si>
    <t>в 5,3 р.</t>
  </si>
  <si>
    <t>январь-ноябре 2012 г.</t>
  </si>
  <si>
    <t>на 1 января 2013 г.</t>
  </si>
  <si>
    <t>в % к  январю-ноябю 2011 г.</t>
  </si>
  <si>
    <t>на конец декабря 2012 г.</t>
  </si>
  <si>
    <t>84,2</t>
  </si>
  <si>
    <t>99,9</t>
  </si>
  <si>
    <t>100,0</t>
  </si>
  <si>
    <t>76,0</t>
  </si>
  <si>
    <t>78,8</t>
  </si>
  <si>
    <t>99,2</t>
  </si>
  <si>
    <t>90,0</t>
  </si>
  <si>
    <t>104,5</t>
  </si>
  <si>
    <t>57,2</t>
  </si>
  <si>
    <t>101,0</t>
  </si>
  <si>
    <t>104,7</t>
  </si>
  <si>
    <t>49,1</t>
  </si>
  <si>
    <t>76,4</t>
  </si>
  <si>
    <t>73,2</t>
  </si>
  <si>
    <t>96,7</t>
  </si>
  <si>
    <t>73,3</t>
  </si>
  <si>
    <t>98,1</t>
  </si>
  <si>
    <t>89,8</t>
  </si>
  <si>
    <t>68,8</t>
  </si>
  <si>
    <t>99,1</t>
  </si>
  <si>
    <t>147,0</t>
  </si>
  <si>
    <t>85,1</t>
  </si>
  <si>
    <t>К - данные не публикуются в целях обеспечения конфиденциальности первичных статистических данных, полученных от организаций, в соответствии с Федеральным законом от 29.11.2007 № 282-ФЗ "Об официальном статистическом учете и системе государственной статистики в Российской Федерации" 
(ст.4 п.5; ст.9 п.1).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</si>
</sst>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[=0]&quot;-&quot;;0.0"/>
    <numFmt numFmtId="167" formatCode="[&lt;=0.05]##0.00;##0.0"/>
    <numFmt numFmtId="168" formatCode="#,##0.0"/>
    <numFmt numFmtId="169" formatCode="[=0]&quot;-&quot;;[&gt;2000]&quot;в &quot;\ #,##0.0,&quot; p.&quot;;##0.0"/>
    <numFmt numFmtId="170" formatCode="[=0]&quot;-&quot;;#,##0"/>
    <numFmt numFmtId="171" formatCode="[=0]&quot;-&quot;;#,##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7"/>
      <name val="Arial Cyr"/>
      <family val="2"/>
    </font>
    <font>
      <sz val="7"/>
      <name val="Arial Cyr"/>
      <family val="2"/>
    </font>
    <font>
      <sz val="10"/>
      <color indexed="9"/>
      <name val="Arial Cyr"/>
      <family val="0"/>
    </font>
    <font>
      <sz val="10"/>
      <color indexed="9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7"/>
      <color indexed="9"/>
      <name val="Arial Cyr"/>
      <family val="0"/>
    </font>
    <font>
      <sz val="7"/>
      <color indexed="10"/>
      <name val="Arial Cyr"/>
      <family val="0"/>
    </font>
    <font>
      <sz val="8"/>
      <name val="Arial Cyr"/>
      <family val="0"/>
    </font>
    <font>
      <b/>
      <sz val="9"/>
      <name val="Arial Cyr"/>
      <family val="2"/>
    </font>
    <font>
      <sz val="7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double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49" fontId="0" fillId="0" borderId="0" applyBorder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" fillId="33" borderId="0" xfId="0" applyFont="1" applyFill="1" applyBorder="1" applyAlignment="1">
      <alignment vertical="center" wrapText="1"/>
    </xf>
    <xf numFmtId="0" fontId="0" fillId="33" borderId="0" xfId="0" applyFill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1" fontId="0" fillId="33" borderId="0" xfId="0" applyNumberFormat="1" applyFill="1" applyAlignment="1">
      <alignment horizontal="center" vertical="center"/>
    </xf>
    <xf numFmtId="164" fontId="3" fillId="34" borderId="10" xfId="0" applyNumberFormat="1" applyFont="1" applyFill="1" applyBorder="1" applyAlignment="1">
      <alignment horizontal="center" vertical="center" wrapText="1"/>
    </xf>
    <xf numFmtId="164" fontId="3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3" fontId="3" fillId="34" borderId="0" xfId="0" applyNumberFormat="1" applyFont="1" applyFill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164" fontId="3" fillId="34" borderId="12" xfId="0" applyNumberFormat="1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164" fontId="4" fillId="33" borderId="0" xfId="0" applyNumberFormat="1" applyFont="1" applyFill="1" applyAlignment="1">
      <alignment horizontal="center" vertical="center"/>
    </xf>
    <xf numFmtId="0" fontId="3" fillId="34" borderId="0" xfId="0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164" fontId="3" fillId="33" borderId="11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164" fontId="3" fillId="33" borderId="10" xfId="0" applyNumberFormat="1" applyFont="1" applyFill="1" applyBorder="1" applyAlignment="1">
      <alignment horizontal="center" vertical="center"/>
    </xf>
    <xf numFmtId="168" fontId="3" fillId="33" borderId="10" xfId="0" applyNumberFormat="1" applyFont="1" applyFill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wrapText="1"/>
    </xf>
    <xf numFmtId="0" fontId="3" fillId="33" borderId="12" xfId="0" applyFont="1" applyFill="1" applyBorder="1" applyAlignment="1">
      <alignment horizontal="center" vertical="top" wrapText="1"/>
    </xf>
    <xf numFmtId="164" fontId="9" fillId="34" borderId="10" xfId="0" applyNumberFormat="1" applyFont="1" applyFill="1" applyBorder="1" applyAlignment="1">
      <alignment horizontal="center" vertical="center" wrapText="1"/>
    </xf>
    <xf numFmtId="164" fontId="9" fillId="33" borderId="10" xfId="0" applyNumberFormat="1" applyFont="1" applyFill="1" applyBorder="1" applyAlignment="1">
      <alignment horizontal="center" vertical="center" wrapText="1"/>
    </xf>
    <xf numFmtId="164" fontId="9" fillId="34" borderId="10" xfId="0" applyNumberFormat="1" applyFont="1" applyFill="1" applyBorder="1" applyAlignment="1">
      <alignment horizontal="center" vertical="center"/>
    </xf>
    <xf numFmtId="164" fontId="9" fillId="34" borderId="13" xfId="0" applyNumberFormat="1" applyFont="1" applyFill="1" applyBorder="1" applyAlignment="1">
      <alignment horizontal="center" vertical="center"/>
    </xf>
    <xf numFmtId="167" fontId="9" fillId="34" borderId="10" xfId="0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/>
    </xf>
    <xf numFmtId="164" fontId="9" fillId="34" borderId="10" xfId="0" applyNumberFormat="1" applyFont="1" applyFill="1" applyBorder="1" applyAlignment="1" applyProtection="1">
      <alignment horizontal="center" vertical="center"/>
      <protection hidden="1"/>
    </xf>
    <xf numFmtId="1" fontId="9" fillId="34" borderId="10" xfId="0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wrapText="1"/>
    </xf>
    <xf numFmtId="168" fontId="9" fillId="34" borderId="10" xfId="0" applyNumberFormat="1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 wrapText="1"/>
    </xf>
    <xf numFmtId="2" fontId="9" fillId="34" borderId="10" xfId="0" applyNumberFormat="1" applyFont="1" applyFill="1" applyBorder="1" applyAlignment="1">
      <alignment horizontal="center" vertical="center"/>
    </xf>
    <xf numFmtId="2" fontId="9" fillId="34" borderId="10" xfId="0" applyNumberFormat="1" applyFont="1" applyFill="1" applyBorder="1" applyAlignment="1">
      <alignment horizontal="center" vertical="center" wrapText="1"/>
    </xf>
    <xf numFmtId="166" fontId="9" fillId="34" borderId="10" xfId="0" applyNumberFormat="1" applyFont="1" applyFill="1" applyBorder="1" applyAlignment="1">
      <alignment horizontal="center" vertical="center"/>
    </xf>
    <xf numFmtId="164" fontId="9" fillId="34" borderId="0" xfId="0" applyNumberFormat="1" applyFont="1" applyFill="1" applyBorder="1" applyAlignment="1">
      <alignment wrapText="1"/>
    </xf>
    <xf numFmtId="0" fontId="9" fillId="34" borderId="14" xfId="0" applyFont="1" applyFill="1" applyBorder="1" applyAlignment="1">
      <alignment wrapText="1"/>
    </xf>
    <xf numFmtId="164" fontId="9" fillId="34" borderId="15" xfId="0" applyNumberFormat="1" applyFont="1" applyFill="1" applyBorder="1" applyAlignment="1">
      <alignment horizontal="center" vertical="center"/>
    </xf>
    <xf numFmtId="166" fontId="9" fillId="34" borderId="11" xfId="0" applyNumberFormat="1" applyFont="1" applyFill="1" applyBorder="1" applyAlignment="1">
      <alignment horizontal="center" vertical="center"/>
    </xf>
    <xf numFmtId="3" fontId="3" fillId="0" borderId="0" xfId="0" applyNumberFormat="1" applyFont="1" applyAlignment="1">
      <alignment horizontal="center" wrapText="1"/>
    </xf>
    <xf numFmtId="3" fontId="3" fillId="0" borderId="14" xfId="0" applyNumberFormat="1" applyFont="1" applyBorder="1" applyAlignment="1">
      <alignment horizontal="center" wrapText="1"/>
    </xf>
    <xf numFmtId="164" fontId="3" fillId="0" borderId="10" xfId="0" applyNumberFormat="1" applyFont="1" applyBorder="1" applyAlignment="1">
      <alignment horizontal="center" wrapText="1"/>
    </xf>
    <xf numFmtId="164" fontId="3" fillId="33" borderId="13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165" fontId="3" fillId="33" borderId="10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 wrapText="1"/>
    </xf>
    <xf numFmtId="166" fontId="3" fillId="33" borderId="10" xfId="52" applyNumberFormat="1" applyFont="1" applyFill="1" applyBorder="1" applyAlignment="1">
      <alignment horizontal="center" vertical="center" wrapText="1"/>
      <protection/>
    </xf>
    <xf numFmtId="2" fontId="3" fillId="0" borderId="10" xfId="0" applyNumberFormat="1" applyFont="1" applyBorder="1" applyAlignment="1">
      <alignment horizontal="center"/>
    </xf>
    <xf numFmtId="2" fontId="3" fillId="33" borderId="13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wrapText="1"/>
    </xf>
    <xf numFmtId="0" fontId="9" fillId="33" borderId="13" xfId="0" applyFont="1" applyFill="1" applyBorder="1" applyAlignment="1">
      <alignment horizontal="center" vertical="center"/>
    </xf>
    <xf numFmtId="2" fontId="9" fillId="33" borderId="10" xfId="0" applyNumberFormat="1" applyFont="1" applyFill="1" applyBorder="1" applyAlignment="1">
      <alignment horizontal="center" vertical="center"/>
    </xf>
    <xf numFmtId="168" fontId="3" fillId="33" borderId="13" xfId="0" applyNumberFormat="1" applyFont="1" applyFill="1" applyBorder="1" applyAlignment="1">
      <alignment horizontal="center" vertical="center"/>
    </xf>
    <xf numFmtId="169" fontId="3" fillId="33" borderId="13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168" fontId="13" fillId="0" borderId="0" xfId="0" applyNumberFormat="1" applyFont="1" applyAlignment="1">
      <alignment horizontal="right" wrapText="1" indent="3"/>
    </xf>
    <xf numFmtId="168" fontId="13" fillId="0" borderId="14" xfId="0" applyNumberFormat="1" applyFont="1" applyBorder="1" applyAlignment="1">
      <alignment horizontal="right" wrapText="1" indent="3"/>
    </xf>
    <xf numFmtId="1" fontId="3" fillId="0" borderId="10" xfId="0" applyNumberFormat="1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top"/>
    </xf>
    <xf numFmtId="0" fontId="3" fillId="33" borderId="17" xfId="0" applyFont="1" applyFill="1" applyBorder="1" applyAlignment="1">
      <alignment horizontal="center" vertical="top" wrapText="1"/>
    </xf>
    <xf numFmtId="0" fontId="3" fillId="33" borderId="12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/>
    </xf>
    <xf numFmtId="0" fontId="3" fillId="33" borderId="0" xfId="0" applyFont="1" applyFill="1" applyAlignment="1">
      <alignment horizontal="center" vertical="top"/>
    </xf>
    <xf numFmtId="0" fontId="0" fillId="33" borderId="0" xfId="0" applyFill="1" applyAlignment="1">
      <alignment horizontal="center" vertical="top"/>
    </xf>
    <xf numFmtId="0" fontId="3" fillId="0" borderId="12" xfId="0" applyFont="1" applyFill="1" applyBorder="1" applyAlignment="1">
      <alignment horizontal="center" vertical="top" wrapText="1"/>
    </xf>
    <xf numFmtId="165" fontId="3" fillId="33" borderId="11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top" wrapText="1" shrinkToFit="1"/>
    </xf>
    <xf numFmtId="0" fontId="3" fillId="33" borderId="20" xfId="0" applyFont="1" applyFill="1" applyBorder="1" applyAlignment="1">
      <alignment horizontal="center" vertical="top" wrapText="1"/>
    </xf>
    <xf numFmtId="0" fontId="3" fillId="33" borderId="21" xfId="0" applyFont="1" applyFill="1" applyBorder="1" applyAlignment="1">
      <alignment horizontal="center" vertical="top" wrapText="1"/>
    </xf>
    <xf numFmtId="0" fontId="3" fillId="33" borderId="22" xfId="0" applyFont="1" applyFill="1" applyBorder="1" applyAlignment="1">
      <alignment horizontal="center" vertical="top" wrapText="1"/>
    </xf>
    <xf numFmtId="0" fontId="3" fillId="33" borderId="21" xfId="0" applyFont="1" applyFill="1" applyBorder="1" applyAlignment="1">
      <alignment horizontal="center" vertical="top" wrapText="1" shrinkToFit="1"/>
    </xf>
    <xf numFmtId="164" fontId="3" fillId="33" borderId="11" xfId="0" applyNumberFormat="1" applyFont="1" applyFill="1" applyBorder="1" applyAlignment="1">
      <alignment horizontal="center" vertical="top" wrapText="1"/>
    </xf>
    <xf numFmtId="164" fontId="3" fillId="33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33" borderId="18" xfId="0" applyFont="1" applyFill="1" applyBorder="1" applyAlignment="1">
      <alignment horizontal="center" vertical="top" wrapText="1" shrinkToFit="1"/>
    </xf>
    <xf numFmtId="0" fontId="3" fillId="33" borderId="17" xfId="0" applyFont="1" applyFill="1" applyBorder="1" applyAlignment="1">
      <alignment horizontal="center" vertical="top" wrapText="1" shrinkToFit="1"/>
    </xf>
    <xf numFmtId="0" fontId="3" fillId="33" borderId="20" xfId="0" applyFont="1" applyFill="1" applyBorder="1" applyAlignment="1">
      <alignment horizontal="center" vertical="top" wrapText="1" shrinkToFit="1"/>
    </xf>
    <xf numFmtId="0" fontId="3" fillId="33" borderId="22" xfId="0" applyFont="1" applyFill="1" applyBorder="1" applyAlignment="1">
      <alignment horizontal="center" vertical="top" wrapText="1" shrinkToFit="1"/>
    </xf>
    <xf numFmtId="0" fontId="11" fillId="33" borderId="21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top" wrapText="1"/>
    </xf>
    <xf numFmtId="0" fontId="3" fillId="33" borderId="17" xfId="0" applyFont="1" applyFill="1" applyBorder="1" applyAlignment="1">
      <alignment horizontal="center" vertical="top"/>
    </xf>
    <xf numFmtId="0" fontId="3" fillId="33" borderId="20" xfId="0" applyFont="1" applyFill="1" applyBorder="1" applyAlignment="1">
      <alignment horizontal="center" vertical="top"/>
    </xf>
    <xf numFmtId="0" fontId="3" fillId="33" borderId="22" xfId="0" applyFont="1" applyFill="1" applyBorder="1" applyAlignment="1">
      <alignment horizontal="center" vertical="top"/>
    </xf>
    <xf numFmtId="0" fontId="3" fillId="33" borderId="12" xfId="0" applyFont="1" applyFill="1" applyBorder="1" applyAlignment="1">
      <alignment horizontal="center" vertical="top"/>
    </xf>
    <xf numFmtId="0" fontId="3" fillId="33" borderId="16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0" fillId="33" borderId="16" xfId="0" applyFont="1" applyFill="1" applyBorder="1" applyAlignment="1">
      <alignment horizontal="center" vertical="top" wrapText="1"/>
    </xf>
    <xf numFmtId="0" fontId="3" fillId="33" borderId="17" xfId="0" applyFont="1" applyFill="1" applyBorder="1" applyAlignment="1">
      <alignment horizontal="center" vertical="top" wrapText="1"/>
    </xf>
    <xf numFmtId="0" fontId="3" fillId="33" borderId="20" xfId="0" applyFont="1" applyFill="1" applyBorder="1" applyAlignment="1">
      <alignment horizontal="center" vertical="top" wrapText="1"/>
    </xf>
    <xf numFmtId="0" fontId="3" fillId="33" borderId="22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/>
    </xf>
    <xf numFmtId="0" fontId="3" fillId="33" borderId="19" xfId="0" applyFont="1" applyFill="1" applyBorder="1" applyAlignment="1">
      <alignment horizontal="center" vertical="top" wrapText="1" shrinkToFit="1"/>
    </xf>
    <xf numFmtId="0" fontId="3" fillId="33" borderId="21" xfId="0" applyFont="1" applyFill="1" applyBorder="1" applyAlignment="1">
      <alignment horizontal="center" vertical="top" wrapText="1" shrinkToFit="1"/>
    </xf>
    <xf numFmtId="0" fontId="3" fillId="33" borderId="19" xfId="0" applyFont="1" applyFill="1" applyBorder="1" applyAlignment="1">
      <alignment horizontal="center" vertical="top" wrapText="1"/>
    </xf>
    <xf numFmtId="0" fontId="3" fillId="33" borderId="21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top" wrapText="1"/>
    </xf>
    <xf numFmtId="0" fontId="6" fillId="33" borderId="19" xfId="0" applyFont="1" applyFill="1" applyBorder="1" applyAlignment="1">
      <alignment horizontal="center" vertical="top" wrapText="1"/>
    </xf>
    <xf numFmtId="0" fontId="6" fillId="33" borderId="17" xfId="0" applyFont="1" applyFill="1" applyBorder="1" applyAlignment="1">
      <alignment horizontal="center" vertical="top" wrapText="1"/>
    </xf>
    <xf numFmtId="0" fontId="6" fillId="33" borderId="20" xfId="0" applyFont="1" applyFill="1" applyBorder="1" applyAlignment="1">
      <alignment horizontal="center" vertical="top" wrapText="1"/>
    </xf>
    <xf numFmtId="0" fontId="6" fillId="33" borderId="21" xfId="0" applyFont="1" applyFill="1" applyBorder="1" applyAlignment="1">
      <alignment horizontal="center" vertical="top" wrapText="1"/>
    </xf>
    <xf numFmtId="0" fontId="6" fillId="33" borderId="22" xfId="0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блица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Z36"/>
  <sheetViews>
    <sheetView tabSelected="1" view="pageBreakPreview" zoomScaleNormal="115" zoomScaleSheetLayoutView="100" zoomScalePageLayoutView="55" workbookViewId="0" topLeftCell="AY1">
      <selection activeCell="BL5" sqref="BL5"/>
    </sheetView>
  </sheetViews>
  <sheetFormatPr defaultColWidth="9.00390625" defaultRowHeight="12.75"/>
  <cols>
    <col min="1" max="1" width="15.75390625" style="2" customWidth="1"/>
    <col min="2" max="2" width="9.75390625" style="2" customWidth="1"/>
    <col min="3" max="3" width="10.375" style="2" customWidth="1"/>
    <col min="4" max="19" width="7.75390625" style="2" hidden="1" customWidth="1"/>
    <col min="20" max="20" width="9.00390625" style="2" hidden="1" customWidth="1"/>
    <col min="21" max="21" width="7.00390625" style="2" hidden="1" customWidth="1"/>
    <col min="22" max="22" width="10.125" style="2" customWidth="1"/>
    <col min="23" max="23" width="7.75390625" style="2" hidden="1" customWidth="1"/>
    <col min="24" max="25" width="10.00390625" style="2" hidden="1" customWidth="1"/>
    <col min="26" max="26" width="10.375" style="2" customWidth="1"/>
    <col min="27" max="40" width="7.75390625" style="2" hidden="1" customWidth="1"/>
    <col min="41" max="41" width="10.25390625" style="2" customWidth="1"/>
    <col min="42" max="42" width="7.75390625" style="2" hidden="1" customWidth="1"/>
    <col min="43" max="43" width="10.875" style="2" customWidth="1"/>
    <col min="44" max="44" width="10.125" style="29" customWidth="1"/>
    <col min="45" max="47" width="7.75390625" style="29" hidden="1" customWidth="1"/>
    <col min="48" max="48" width="10.25390625" style="29" customWidth="1"/>
    <col min="49" max="49" width="8.625" style="2" hidden="1" customWidth="1"/>
    <col min="50" max="50" width="8.875" style="2" hidden="1" customWidth="1"/>
    <col min="51" max="51" width="10.625" style="2" customWidth="1"/>
    <col min="52" max="53" width="7.75390625" style="2" hidden="1" customWidth="1"/>
    <col min="54" max="54" width="11.625" style="2" customWidth="1"/>
    <col min="55" max="55" width="15.75390625" style="2" customWidth="1"/>
    <col min="56" max="56" width="10.25390625" style="2" customWidth="1"/>
    <col min="57" max="57" width="10.625" style="2" customWidth="1"/>
    <col min="58" max="61" width="7.75390625" style="2" customWidth="1"/>
    <col min="62" max="62" width="7.875" style="2" customWidth="1"/>
    <col min="63" max="63" width="8.25390625" style="2" customWidth="1"/>
    <col min="64" max="64" width="8.625" style="2" customWidth="1"/>
    <col min="65" max="65" width="9.875" style="2" customWidth="1"/>
    <col min="66" max="66" width="9.375" style="2" customWidth="1"/>
    <col min="67" max="67" width="8.00390625" style="2" hidden="1" customWidth="1"/>
    <col min="68" max="68" width="14.375" style="2" hidden="1" customWidth="1"/>
    <col min="69" max="69" width="7.125" style="2" hidden="1" customWidth="1"/>
    <col min="70" max="72" width="7.625" style="2" hidden="1" customWidth="1"/>
    <col min="73" max="16384" width="9.125" style="2" customWidth="1"/>
  </cols>
  <sheetData>
    <row r="1" spans="1:86" ht="36" customHeight="1">
      <c r="A1" s="103" t="s">
        <v>93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</row>
    <row r="2" spans="1:130" ht="38.25" customHeight="1">
      <c r="A2" s="105" t="s">
        <v>37</v>
      </c>
      <c r="B2" s="108" t="s">
        <v>87</v>
      </c>
      <c r="C2" s="109"/>
      <c r="D2" s="112"/>
      <c r="E2" s="114" t="s">
        <v>45</v>
      </c>
      <c r="F2" s="114"/>
      <c r="G2" s="114"/>
      <c r="H2" s="115"/>
      <c r="I2" s="108" t="s">
        <v>48</v>
      </c>
      <c r="J2" s="124"/>
      <c r="K2" s="118"/>
      <c r="L2" s="108" t="s">
        <v>31</v>
      </c>
      <c r="M2" s="118"/>
      <c r="N2" s="108" t="s">
        <v>32</v>
      </c>
      <c r="O2" s="118"/>
      <c r="P2" s="90"/>
      <c r="Q2" s="128" t="s">
        <v>40</v>
      </c>
      <c r="R2" s="129"/>
      <c r="S2" s="129"/>
      <c r="T2" s="130"/>
      <c r="U2" s="79"/>
      <c r="V2" s="114" t="s">
        <v>39</v>
      </c>
      <c r="W2" s="114"/>
      <c r="X2" s="114"/>
      <c r="Y2" s="114"/>
      <c r="Z2" s="114"/>
      <c r="AA2" s="89"/>
      <c r="AB2" s="112" t="s">
        <v>37</v>
      </c>
      <c r="AC2" s="99" t="s">
        <v>41</v>
      </c>
      <c r="AD2" s="100"/>
      <c r="AE2" s="99" t="s">
        <v>30</v>
      </c>
      <c r="AF2" s="100"/>
      <c r="AG2" s="91"/>
      <c r="AH2" s="99" t="s">
        <v>42</v>
      </c>
      <c r="AI2" s="100"/>
      <c r="AJ2" s="99" t="s">
        <v>43</v>
      </c>
      <c r="AK2" s="122"/>
      <c r="AL2" s="122"/>
      <c r="AM2" s="122"/>
      <c r="AN2" s="100"/>
      <c r="AO2" s="114" t="s">
        <v>86</v>
      </c>
      <c r="AP2" s="114"/>
      <c r="AQ2" s="114"/>
      <c r="AR2" s="114" t="s">
        <v>57</v>
      </c>
      <c r="AS2" s="114"/>
      <c r="AT2" s="114"/>
      <c r="AU2" s="114"/>
      <c r="AV2" s="114"/>
      <c r="AW2" s="114" t="s">
        <v>58</v>
      </c>
      <c r="AX2" s="114"/>
      <c r="AY2" s="114" t="s">
        <v>59</v>
      </c>
      <c r="AZ2" s="114"/>
      <c r="BA2" s="114"/>
      <c r="BB2" s="114"/>
      <c r="BC2" s="105" t="s">
        <v>37</v>
      </c>
      <c r="BD2" s="114" t="s">
        <v>60</v>
      </c>
      <c r="BE2" s="114"/>
      <c r="BF2" s="99" t="s">
        <v>0</v>
      </c>
      <c r="BG2" s="122"/>
      <c r="BH2" s="100"/>
      <c r="BI2" s="99" t="s">
        <v>79</v>
      </c>
      <c r="BJ2" s="122"/>
      <c r="BK2" s="100"/>
      <c r="BL2" s="116" t="s">
        <v>92</v>
      </c>
      <c r="BM2" s="114" t="s">
        <v>36</v>
      </c>
      <c r="BN2" s="114"/>
      <c r="BO2" s="3"/>
      <c r="BP2" s="105" t="s">
        <v>37</v>
      </c>
      <c r="BQ2" s="127" t="s">
        <v>50</v>
      </c>
      <c r="BR2" s="127"/>
      <c r="BS2" s="127"/>
      <c r="BT2" s="127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</row>
    <row r="3" spans="1:130" ht="83.25" customHeight="1">
      <c r="A3" s="106"/>
      <c r="B3" s="110"/>
      <c r="C3" s="111"/>
      <c r="D3" s="113"/>
      <c r="E3" s="114" t="s">
        <v>28</v>
      </c>
      <c r="F3" s="114"/>
      <c r="G3" s="114" t="s">
        <v>29</v>
      </c>
      <c r="H3" s="115"/>
      <c r="I3" s="119"/>
      <c r="J3" s="125"/>
      <c r="K3" s="120"/>
      <c r="L3" s="119"/>
      <c r="M3" s="120"/>
      <c r="N3" s="119"/>
      <c r="O3" s="120"/>
      <c r="P3" s="93"/>
      <c r="Q3" s="131"/>
      <c r="R3" s="132"/>
      <c r="S3" s="132"/>
      <c r="T3" s="133"/>
      <c r="U3" s="94"/>
      <c r="V3" s="114"/>
      <c r="W3" s="114"/>
      <c r="X3" s="114"/>
      <c r="Y3" s="114"/>
      <c r="Z3" s="114"/>
      <c r="AA3" s="92"/>
      <c r="AB3" s="113"/>
      <c r="AC3" s="101"/>
      <c r="AD3" s="102"/>
      <c r="AE3" s="101"/>
      <c r="AF3" s="102"/>
      <c r="AG3" s="95"/>
      <c r="AH3" s="101"/>
      <c r="AI3" s="102"/>
      <c r="AJ3" s="101"/>
      <c r="AK3" s="123"/>
      <c r="AL3" s="123"/>
      <c r="AM3" s="123"/>
      <c r="AN3" s="102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06"/>
      <c r="BD3" s="114"/>
      <c r="BE3" s="114"/>
      <c r="BF3" s="101"/>
      <c r="BG3" s="123"/>
      <c r="BH3" s="102"/>
      <c r="BI3" s="101"/>
      <c r="BJ3" s="123"/>
      <c r="BK3" s="102"/>
      <c r="BL3" s="117"/>
      <c r="BM3" s="114"/>
      <c r="BN3" s="114"/>
      <c r="BO3" s="3"/>
      <c r="BP3" s="106"/>
      <c r="BQ3" s="127"/>
      <c r="BR3" s="127"/>
      <c r="BS3" s="127"/>
      <c r="BT3" s="127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5"/>
      <c r="DV3" s="5"/>
      <c r="DW3" s="5"/>
      <c r="DX3" s="5"/>
      <c r="DY3" s="5"/>
      <c r="DZ3" s="5"/>
    </row>
    <row r="4" spans="1:130" s="85" customFormat="1" ht="40.5" customHeight="1">
      <c r="A4" s="107"/>
      <c r="B4" s="96" t="s">
        <v>94</v>
      </c>
      <c r="C4" s="96" t="s">
        <v>95</v>
      </c>
      <c r="D4" s="71"/>
      <c r="E4" s="72" t="s">
        <v>49</v>
      </c>
      <c r="F4" s="72" t="s">
        <v>55</v>
      </c>
      <c r="G4" s="72" t="s">
        <v>49</v>
      </c>
      <c r="H4" s="33" t="s">
        <v>55</v>
      </c>
      <c r="I4" s="33" t="s">
        <v>46</v>
      </c>
      <c r="J4" s="33" t="s">
        <v>47</v>
      </c>
      <c r="K4" s="73" t="s">
        <v>33</v>
      </c>
      <c r="L4" s="72" t="s">
        <v>49</v>
      </c>
      <c r="M4" s="33" t="s">
        <v>55</v>
      </c>
      <c r="N4" s="72" t="s">
        <v>49</v>
      </c>
      <c r="O4" s="33" t="s">
        <v>55</v>
      </c>
      <c r="P4" s="33"/>
      <c r="Q4" s="33" t="s">
        <v>68</v>
      </c>
      <c r="R4" s="33"/>
      <c r="S4" s="33"/>
      <c r="T4" s="33" t="s">
        <v>69</v>
      </c>
      <c r="U4" s="33"/>
      <c r="V4" s="96" t="s">
        <v>94</v>
      </c>
      <c r="W4" s="96" t="s">
        <v>95</v>
      </c>
      <c r="X4" s="33" t="s">
        <v>75</v>
      </c>
      <c r="Y4" s="33"/>
      <c r="Z4" s="96" t="s">
        <v>95</v>
      </c>
      <c r="AA4" s="78"/>
      <c r="AB4" s="121"/>
      <c r="AC4" s="79" t="s">
        <v>49</v>
      </c>
      <c r="AD4" s="33" t="s">
        <v>55</v>
      </c>
      <c r="AE4" s="79" t="s">
        <v>49</v>
      </c>
      <c r="AF4" s="33" t="s">
        <v>54</v>
      </c>
      <c r="AG4" s="33"/>
      <c r="AH4" s="79" t="s">
        <v>49</v>
      </c>
      <c r="AI4" s="33" t="s">
        <v>55</v>
      </c>
      <c r="AJ4" s="79" t="s">
        <v>49</v>
      </c>
      <c r="AK4" s="33" t="s">
        <v>55</v>
      </c>
      <c r="AL4" s="80" t="s">
        <v>34</v>
      </c>
      <c r="AM4" s="80" t="s">
        <v>35</v>
      </c>
      <c r="AN4" s="81" t="s">
        <v>38</v>
      </c>
      <c r="AO4" s="96" t="s">
        <v>94</v>
      </c>
      <c r="AP4" s="33"/>
      <c r="AQ4" s="96" t="s">
        <v>95</v>
      </c>
      <c r="AR4" s="96" t="s">
        <v>96</v>
      </c>
      <c r="AS4" s="82"/>
      <c r="AT4" s="82"/>
      <c r="AU4" s="82"/>
      <c r="AV4" s="33" t="s">
        <v>97</v>
      </c>
      <c r="AW4" s="33" t="s">
        <v>75</v>
      </c>
      <c r="AX4" s="33" t="s">
        <v>76</v>
      </c>
      <c r="AY4" s="97" t="s">
        <v>116</v>
      </c>
      <c r="AZ4" s="98" t="s">
        <v>83</v>
      </c>
      <c r="BA4" s="98"/>
      <c r="BB4" s="97" t="s">
        <v>97</v>
      </c>
      <c r="BC4" s="107"/>
      <c r="BD4" s="27" t="s">
        <v>96</v>
      </c>
      <c r="BE4" s="26" t="s">
        <v>118</v>
      </c>
      <c r="BF4" s="86" t="s">
        <v>117</v>
      </c>
      <c r="BG4" s="86" t="s">
        <v>70</v>
      </c>
      <c r="BH4" s="86" t="s">
        <v>44</v>
      </c>
      <c r="BI4" s="96" t="s">
        <v>117</v>
      </c>
      <c r="BJ4" s="72" t="s">
        <v>70</v>
      </c>
      <c r="BK4" s="33" t="s">
        <v>71</v>
      </c>
      <c r="BL4" s="72" t="s">
        <v>119</v>
      </c>
      <c r="BM4" s="72" t="s">
        <v>94</v>
      </c>
      <c r="BN4" s="96" t="s">
        <v>95</v>
      </c>
      <c r="BO4" s="33"/>
      <c r="BP4" s="107"/>
      <c r="BQ4" s="33" t="s">
        <v>68</v>
      </c>
      <c r="BR4" s="33"/>
      <c r="BS4" s="33"/>
      <c r="BT4" s="33" t="s">
        <v>69</v>
      </c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4"/>
      <c r="DV4" s="84"/>
      <c r="DW4" s="84"/>
      <c r="DX4" s="84"/>
      <c r="DY4" s="84"/>
      <c r="DZ4" s="84"/>
    </row>
    <row r="5" spans="1:124" ht="9.75" customHeight="1">
      <c r="A5" s="60" t="s">
        <v>1</v>
      </c>
      <c r="B5" s="27">
        <v>19.159</v>
      </c>
      <c r="C5" s="27">
        <v>89.2</v>
      </c>
      <c r="D5" s="34">
        <v>612</v>
      </c>
      <c r="E5" s="36">
        <v>117.56300000000002</v>
      </c>
      <c r="F5" s="37">
        <v>82.55190961372367</v>
      </c>
      <c r="G5" s="38">
        <v>914.1479999999999</v>
      </c>
      <c r="H5" s="36">
        <v>90.0689891639128</v>
      </c>
      <c r="I5" s="39">
        <v>2588</v>
      </c>
      <c r="J5" s="40">
        <v>75.78059071729957</v>
      </c>
      <c r="K5" s="34" t="e">
        <f>I5/#REF!*100</f>
        <v>#REF!</v>
      </c>
      <c r="L5" s="41">
        <v>7006.68</v>
      </c>
      <c r="M5" s="36">
        <v>73.82454306663479</v>
      </c>
      <c r="N5" s="41">
        <v>3862.26</v>
      </c>
      <c r="O5" s="36">
        <v>100.27390431782248</v>
      </c>
      <c r="P5" s="42">
        <v>5058.3</v>
      </c>
      <c r="Q5" s="40">
        <v>37.1114</v>
      </c>
      <c r="R5" s="40">
        <f>S5/1000</f>
        <v>37.1114</v>
      </c>
      <c r="S5" s="43">
        <v>37111.4</v>
      </c>
      <c r="T5" s="44">
        <v>108.3</v>
      </c>
      <c r="U5" s="42">
        <v>332</v>
      </c>
      <c r="V5" s="27" t="s">
        <v>77</v>
      </c>
      <c r="W5" s="70" t="s">
        <v>77</v>
      </c>
      <c r="X5" s="70">
        <v>1060</v>
      </c>
      <c r="Y5" s="70" t="s">
        <v>77</v>
      </c>
      <c r="Z5" s="27">
        <v>38.3</v>
      </c>
      <c r="AA5" s="42">
        <v>677</v>
      </c>
      <c r="AB5" s="45" t="s">
        <v>1</v>
      </c>
      <c r="AC5" s="46">
        <f>AA5/1000</f>
        <v>0.677</v>
      </c>
      <c r="AD5" s="42" t="s">
        <v>27</v>
      </c>
      <c r="AE5" s="42">
        <v>50</v>
      </c>
      <c r="AF5" s="42">
        <v>100</v>
      </c>
      <c r="AG5" s="42">
        <v>2686</v>
      </c>
      <c r="AH5" s="47">
        <f>AG5/1000</f>
        <v>2.686</v>
      </c>
      <c r="AI5" s="42">
        <v>95.3</v>
      </c>
      <c r="AJ5" s="42">
        <v>7672.6</v>
      </c>
      <c r="AK5" s="42">
        <v>111.9</v>
      </c>
      <c r="AL5" s="48">
        <f aca="true" t="shared" si="0" ref="AL5:AL25">AH5*AJ5</f>
        <v>20608.603600000002</v>
      </c>
      <c r="AM5" s="48"/>
      <c r="AN5" s="36" t="e">
        <f>AJ5/$AJ$32*100</f>
        <v>#DIV/0!</v>
      </c>
      <c r="AO5" s="27">
        <v>78.2389</v>
      </c>
      <c r="AP5" s="30">
        <v>137.7256349345151</v>
      </c>
      <c r="AQ5" s="27">
        <v>131.35243924805008</v>
      </c>
      <c r="AR5" s="27" t="s">
        <v>84</v>
      </c>
      <c r="AS5" s="74" t="s">
        <v>27</v>
      </c>
      <c r="AT5" s="32">
        <v>-240</v>
      </c>
      <c r="AU5" s="30">
        <v>-282</v>
      </c>
      <c r="AV5" s="27" t="s">
        <v>27</v>
      </c>
      <c r="AW5" s="55" t="s">
        <v>77</v>
      </c>
      <c r="AX5" s="55" t="s">
        <v>77</v>
      </c>
      <c r="AY5" s="27">
        <v>1842</v>
      </c>
      <c r="AZ5" s="30">
        <v>95.2</v>
      </c>
      <c r="BA5" s="3">
        <v>2575</v>
      </c>
      <c r="BB5" s="26">
        <f>AY5/BA5*100</f>
        <v>71.53398058252426</v>
      </c>
      <c r="BC5" s="60" t="s">
        <v>1</v>
      </c>
      <c r="BD5" s="27">
        <v>9022.3</v>
      </c>
      <c r="BE5" s="26">
        <v>116</v>
      </c>
      <c r="BF5" s="27" t="s">
        <v>27</v>
      </c>
      <c r="BG5" s="57" t="s">
        <v>27</v>
      </c>
      <c r="BH5" s="61" t="s">
        <v>27</v>
      </c>
      <c r="BI5" s="62">
        <v>0.6499733617474693</v>
      </c>
      <c r="BJ5" s="62">
        <v>0.7349385939464268</v>
      </c>
      <c r="BK5" s="64">
        <f>BI5-BJ5</f>
        <v>-0.08496523219895746</v>
      </c>
      <c r="BL5" s="76">
        <v>61</v>
      </c>
      <c r="BM5" s="76">
        <v>14478</v>
      </c>
      <c r="BN5" s="62" t="s">
        <v>120</v>
      </c>
      <c r="BO5" s="19" t="s">
        <v>27</v>
      </c>
      <c r="BP5" s="20" t="s">
        <v>1</v>
      </c>
      <c r="BQ5" s="21">
        <v>33.567</v>
      </c>
      <c r="BR5" s="22">
        <f>BS5/1000</f>
        <v>33.567</v>
      </c>
      <c r="BS5" s="16">
        <v>33567</v>
      </c>
      <c r="BT5" s="21">
        <v>85.5</v>
      </c>
      <c r="BU5" s="6"/>
      <c r="BV5" s="6"/>
      <c r="BW5" s="6"/>
      <c r="BX5" s="6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</row>
    <row r="6" spans="1:124" ht="9.75" customHeight="1">
      <c r="A6" s="60" t="s">
        <v>2</v>
      </c>
      <c r="B6" s="27" t="s">
        <v>77</v>
      </c>
      <c r="C6" s="27">
        <v>93.2</v>
      </c>
      <c r="D6" s="34">
        <v>32</v>
      </c>
      <c r="E6" s="36">
        <v>210.55900000000003</v>
      </c>
      <c r="F6" s="37">
        <v>82.91421865893805</v>
      </c>
      <c r="G6" s="38">
        <v>1440.542</v>
      </c>
      <c r="H6" s="36">
        <v>96.42278871608482</v>
      </c>
      <c r="I6" s="39">
        <v>3533</v>
      </c>
      <c r="J6" s="40">
        <v>100.69551777434312</v>
      </c>
      <c r="K6" s="34" t="e">
        <f>I6/#REF!*100</f>
        <v>#REF!</v>
      </c>
      <c r="L6" s="41">
        <v>10810.72</v>
      </c>
      <c r="M6" s="36">
        <v>82.04539745349868</v>
      </c>
      <c r="N6" s="41">
        <v>2381.2</v>
      </c>
      <c r="O6" s="36">
        <v>62.622453300091784</v>
      </c>
      <c r="P6" s="42">
        <v>5745.8</v>
      </c>
      <c r="Q6" s="40">
        <v>46.099199999999996</v>
      </c>
      <c r="R6" s="40">
        <f aca="true" t="shared" si="1" ref="R6:R25">S6/1000</f>
        <v>46.099199999999996</v>
      </c>
      <c r="S6" s="43">
        <v>46099.2</v>
      </c>
      <c r="T6" s="44">
        <v>108.5</v>
      </c>
      <c r="U6" s="42">
        <v>23490</v>
      </c>
      <c r="V6" s="27">
        <v>437.31390000000005</v>
      </c>
      <c r="W6" s="70">
        <v>101.1</v>
      </c>
      <c r="X6" s="70">
        <v>126149.3</v>
      </c>
      <c r="Y6" s="70">
        <v>258730.2</v>
      </c>
      <c r="Z6" s="27">
        <v>101.4</v>
      </c>
      <c r="AA6" s="42">
        <v>2042</v>
      </c>
      <c r="AB6" s="45" t="s">
        <v>2</v>
      </c>
      <c r="AC6" s="46">
        <f aca="true" t="shared" si="2" ref="AC6:AC31">AA6/1000</f>
        <v>2.042</v>
      </c>
      <c r="AD6" s="42">
        <v>125</v>
      </c>
      <c r="AE6" s="42" t="s">
        <v>27</v>
      </c>
      <c r="AF6" s="42" t="s">
        <v>27</v>
      </c>
      <c r="AG6" s="42">
        <v>2214</v>
      </c>
      <c r="AH6" s="47">
        <f aca="true" t="shared" si="3" ref="AH6:AH31">AG6/1000</f>
        <v>2.214</v>
      </c>
      <c r="AI6" s="42">
        <v>95.6</v>
      </c>
      <c r="AJ6" s="42">
        <v>8666</v>
      </c>
      <c r="AK6" s="42">
        <v>105.5</v>
      </c>
      <c r="AL6" s="48">
        <f t="shared" si="0"/>
        <v>19186.524</v>
      </c>
      <c r="AM6" s="48"/>
      <c r="AN6" s="36" t="e">
        <f aca="true" t="shared" si="4" ref="AN6:AN25">AJ6/$AJ$32*100</f>
        <v>#DIV/0!</v>
      </c>
      <c r="AO6" s="27">
        <v>83.0318</v>
      </c>
      <c r="AP6" s="30">
        <v>106.87157890001056</v>
      </c>
      <c r="AQ6" s="27">
        <v>104.80027466189591</v>
      </c>
      <c r="AR6" s="27">
        <v>30.363</v>
      </c>
      <c r="AS6" s="74">
        <v>123.9</v>
      </c>
      <c r="AT6" s="32">
        <v>5480</v>
      </c>
      <c r="AU6" s="30">
        <v>16079</v>
      </c>
      <c r="AV6" s="27" t="s">
        <v>98</v>
      </c>
      <c r="AW6" s="55" t="s">
        <v>27</v>
      </c>
      <c r="AX6" s="65" t="s">
        <v>27</v>
      </c>
      <c r="AY6" s="27">
        <v>1958</v>
      </c>
      <c r="AZ6" s="30">
        <v>95.8</v>
      </c>
      <c r="BA6" s="3">
        <v>2047</v>
      </c>
      <c r="BB6" s="26">
        <f aca="true" t="shared" si="5" ref="BB6:BB31">AY6/BA6*100</f>
        <v>95.65217391304348</v>
      </c>
      <c r="BC6" s="60" t="s">
        <v>2</v>
      </c>
      <c r="BD6" s="27">
        <v>11835.1</v>
      </c>
      <c r="BE6" s="26">
        <v>119.2</v>
      </c>
      <c r="BF6" s="27" t="s">
        <v>27</v>
      </c>
      <c r="BG6" s="58" t="s">
        <v>27</v>
      </c>
      <c r="BH6" s="61" t="s">
        <v>27</v>
      </c>
      <c r="BI6" s="62">
        <v>0.4564820450395618</v>
      </c>
      <c r="BJ6" s="62">
        <v>0.5226149752945648</v>
      </c>
      <c r="BK6" s="64">
        <f aca="true" t="shared" si="6" ref="BK6:BK31">BI6-BJ6</f>
        <v>-0.066132930255003</v>
      </c>
      <c r="BL6" s="76">
        <v>45</v>
      </c>
      <c r="BM6" s="76">
        <v>17001</v>
      </c>
      <c r="BN6" s="62" t="s">
        <v>121</v>
      </c>
      <c r="BO6" s="19" t="s">
        <v>27</v>
      </c>
      <c r="BP6" s="20" t="s">
        <v>2</v>
      </c>
      <c r="BQ6" s="14">
        <v>12.571</v>
      </c>
      <c r="BR6" s="22">
        <f aca="true" t="shared" si="7" ref="BR6:BR25">BS6/1000</f>
        <v>12.571</v>
      </c>
      <c r="BS6" s="16">
        <v>12571</v>
      </c>
      <c r="BT6" s="21">
        <v>113</v>
      </c>
      <c r="BU6" s="6"/>
      <c r="BV6" s="6"/>
      <c r="BW6" s="6"/>
      <c r="BX6" s="6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</row>
    <row r="7" spans="1:124" ht="9.75" customHeight="1">
      <c r="A7" s="60" t="s">
        <v>3</v>
      </c>
      <c r="B7" s="27">
        <v>21.309</v>
      </c>
      <c r="C7" s="27">
        <v>91.3</v>
      </c>
      <c r="D7" s="34">
        <v>3740</v>
      </c>
      <c r="E7" s="36">
        <v>473.34</v>
      </c>
      <c r="F7" s="37">
        <v>96.83556733932342</v>
      </c>
      <c r="G7" s="38">
        <v>2345.362</v>
      </c>
      <c r="H7" s="36">
        <v>101.11825129072938</v>
      </c>
      <c r="I7" s="39">
        <v>3586</v>
      </c>
      <c r="J7" s="40">
        <v>95.68345323741008</v>
      </c>
      <c r="K7" s="34" t="e">
        <f>I7/#REF!*100</f>
        <v>#REF!</v>
      </c>
      <c r="L7" s="41">
        <v>16833.43</v>
      </c>
      <c r="M7" s="36">
        <v>97.54704396487631</v>
      </c>
      <c r="N7" s="41">
        <v>15280.19</v>
      </c>
      <c r="O7" s="36">
        <v>85.48644989482163</v>
      </c>
      <c r="P7" s="42">
        <v>13883.7</v>
      </c>
      <c r="Q7" s="40">
        <v>100.40639999999999</v>
      </c>
      <c r="R7" s="40">
        <f t="shared" si="1"/>
        <v>100.40639999999999</v>
      </c>
      <c r="S7" s="49">
        <v>100406.4</v>
      </c>
      <c r="T7" s="44">
        <v>107.1</v>
      </c>
      <c r="U7" s="42">
        <v>28867</v>
      </c>
      <c r="V7" s="27">
        <v>477.0094</v>
      </c>
      <c r="W7" s="70">
        <v>99.1</v>
      </c>
      <c r="X7" s="70">
        <v>141192</v>
      </c>
      <c r="Y7" s="70">
        <v>265069</v>
      </c>
      <c r="Z7" s="27">
        <v>101.1</v>
      </c>
      <c r="AA7" s="42">
        <v>2463</v>
      </c>
      <c r="AB7" s="45" t="s">
        <v>3</v>
      </c>
      <c r="AC7" s="46">
        <f t="shared" si="2"/>
        <v>2.463</v>
      </c>
      <c r="AD7" s="42" t="s">
        <v>51</v>
      </c>
      <c r="AE7" s="42">
        <v>10</v>
      </c>
      <c r="AF7" s="42">
        <v>28.6</v>
      </c>
      <c r="AG7" s="42">
        <v>4680</v>
      </c>
      <c r="AH7" s="47">
        <f t="shared" si="3"/>
        <v>4.68</v>
      </c>
      <c r="AI7" s="42">
        <v>95.4</v>
      </c>
      <c r="AJ7" s="42">
        <v>8067.3</v>
      </c>
      <c r="AK7" s="42">
        <v>109.2</v>
      </c>
      <c r="AL7" s="48">
        <f t="shared" si="0"/>
        <v>37754.964</v>
      </c>
      <c r="AM7" s="48"/>
      <c r="AN7" s="36" t="e">
        <f t="shared" si="4"/>
        <v>#DIV/0!</v>
      </c>
      <c r="AO7" s="27">
        <v>209.4151</v>
      </c>
      <c r="AP7" s="30">
        <v>134.33524829372243</v>
      </c>
      <c r="AQ7" s="27">
        <v>123.1938712176353</v>
      </c>
      <c r="AR7" s="27">
        <v>24.263</v>
      </c>
      <c r="AS7" s="74">
        <v>113.8</v>
      </c>
      <c r="AT7" s="32">
        <v>7311</v>
      </c>
      <c r="AU7" s="30">
        <v>12775</v>
      </c>
      <c r="AV7" s="27" t="s">
        <v>99</v>
      </c>
      <c r="AW7" s="55" t="s">
        <v>77</v>
      </c>
      <c r="AX7" s="55" t="s">
        <v>77</v>
      </c>
      <c r="AY7" s="27">
        <v>4299</v>
      </c>
      <c r="AZ7" s="30">
        <v>99.9</v>
      </c>
      <c r="BA7" s="3">
        <v>4330</v>
      </c>
      <c r="BB7" s="26">
        <f t="shared" si="5"/>
        <v>99.28406466512702</v>
      </c>
      <c r="BC7" s="60" t="s">
        <v>3</v>
      </c>
      <c r="BD7" s="27">
        <v>11557.5</v>
      </c>
      <c r="BE7" s="26">
        <v>120.2</v>
      </c>
      <c r="BF7" s="27" t="s">
        <v>27</v>
      </c>
      <c r="BG7" s="58" t="s">
        <v>27</v>
      </c>
      <c r="BH7" s="61" t="s">
        <v>27</v>
      </c>
      <c r="BI7" s="62">
        <v>0.6680894497541059</v>
      </c>
      <c r="BJ7" s="62">
        <v>0.7400388069130455</v>
      </c>
      <c r="BK7" s="64">
        <f t="shared" si="6"/>
        <v>-0.07194935715893958</v>
      </c>
      <c r="BL7" s="76">
        <v>144</v>
      </c>
      <c r="BM7" s="76">
        <v>30538</v>
      </c>
      <c r="BN7" s="62" t="s">
        <v>122</v>
      </c>
      <c r="BO7" s="19" t="s">
        <v>27</v>
      </c>
      <c r="BP7" s="20" t="s">
        <v>3</v>
      </c>
      <c r="BQ7" s="14">
        <v>196.789</v>
      </c>
      <c r="BR7" s="22">
        <f t="shared" si="7"/>
        <v>196.789</v>
      </c>
      <c r="BS7" s="16">
        <v>196789</v>
      </c>
      <c r="BT7" s="21">
        <v>98.8</v>
      </c>
      <c r="BU7" s="6"/>
      <c r="BV7" s="6"/>
      <c r="BW7" s="6"/>
      <c r="BX7" s="6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</row>
    <row r="8" spans="1:124" ht="9.75" customHeight="1">
      <c r="A8" s="60" t="s">
        <v>4</v>
      </c>
      <c r="B8" s="27">
        <v>6146.032</v>
      </c>
      <c r="C8" s="27">
        <v>116.2</v>
      </c>
      <c r="D8" s="34">
        <v>48857</v>
      </c>
      <c r="E8" s="36">
        <v>415.841</v>
      </c>
      <c r="F8" s="37">
        <v>105.00425480338262</v>
      </c>
      <c r="G8" s="38">
        <v>2157.355</v>
      </c>
      <c r="H8" s="36">
        <v>103.8051286788941</v>
      </c>
      <c r="I8" s="39">
        <v>3187</v>
      </c>
      <c r="J8" s="40">
        <v>103.7174721189591</v>
      </c>
      <c r="K8" s="34" t="e">
        <f>I8/#REF!*100</f>
        <v>#REF!</v>
      </c>
      <c r="L8" s="41">
        <v>17499.53</v>
      </c>
      <c r="M8" s="36">
        <v>97.3943799150698</v>
      </c>
      <c r="N8" s="41">
        <v>14273.65</v>
      </c>
      <c r="O8" s="36">
        <v>87.22315106095382</v>
      </c>
      <c r="P8" s="42">
        <v>9669.6</v>
      </c>
      <c r="Q8" s="40">
        <v>71.96730000000001</v>
      </c>
      <c r="R8" s="40">
        <f t="shared" si="1"/>
        <v>71.96730000000001</v>
      </c>
      <c r="S8" s="49">
        <v>71967.3</v>
      </c>
      <c r="T8" s="44">
        <v>99.4</v>
      </c>
      <c r="U8" s="42">
        <v>35106</v>
      </c>
      <c r="V8" s="27">
        <v>463.1625</v>
      </c>
      <c r="W8" s="70">
        <v>100.5</v>
      </c>
      <c r="X8" s="70">
        <v>139728.4</v>
      </c>
      <c r="Y8" s="70">
        <v>260603</v>
      </c>
      <c r="Z8" s="27">
        <v>102.3</v>
      </c>
      <c r="AA8" s="42">
        <v>5195</v>
      </c>
      <c r="AB8" s="45" t="s">
        <v>4</v>
      </c>
      <c r="AC8" s="46">
        <f t="shared" si="2"/>
        <v>5.195</v>
      </c>
      <c r="AD8" s="42">
        <v>167.3</v>
      </c>
      <c r="AE8" s="42">
        <v>14.3</v>
      </c>
      <c r="AF8" s="42">
        <v>13.3</v>
      </c>
      <c r="AG8" s="42">
        <v>5206</v>
      </c>
      <c r="AH8" s="47">
        <f t="shared" si="3"/>
        <v>5.206</v>
      </c>
      <c r="AI8" s="42">
        <v>90.9</v>
      </c>
      <c r="AJ8" s="42">
        <v>9049.6</v>
      </c>
      <c r="AK8" s="42">
        <v>113</v>
      </c>
      <c r="AL8" s="48">
        <f t="shared" si="0"/>
        <v>47112.2176</v>
      </c>
      <c r="AM8" s="48"/>
      <c r="AN8" s="36" t="e">
        <f t="shared" si="4"/>
        <v>#DIV/0!</v>
      </c>
      <c r="AO8" s="27">
        <v>137.9484</v>
      </c>
      <c r="AP8" s="30">
        <v>122.0855581957728</v>
      </c>
      <c r="AQ8" s="27">
        <v>114.27183966675237</v>
      </c>
      <c r="AR8" s="27">
        <v>63.78</v>
      </c>
      <c r="AS8" s="74">
        <v>79.9</v>
      </c>
      <c r="AT8" s="32">
        <v>24965</v>
      </c>
      <c r="AU8" s="30">
        <v>40406</v>
      </c>
      <c r="AV8" s="27" t="s">
        <v>100</v>
      </c>
      <c r="AW8" s="55" t="s">
        <v>77</v>
      </c>
      <c r="AX8" s="26" t="s">
        <v>27</v>
      </c>
      <c r="AY8" s="27">
        <v>5157</v>
      </c>
      <c r="AZ8" s="30">
        <v>100.5</v>
      </c>
      <c r="BA8" s="3">
        <v>5119</v>
      </c>
      <c r="BB8" s="26">
        <f t="shared" si="5"/>
        <v>100.74233248681384</v>
      </c>
      <c r="BC8" s="60" t="s">
        <v>4</v>
      </c>
      <c r="BD8" s="27">
        <v>13914.3</v>
      </c>
      <c r="BE8" s="26">
        <v>118.2</v>
      </c>
      <c r="BF8" s="27" t="s">
        <v>27</v>
      </c>
      <c r="BG8" s="58" t="s">
        <v>27</v>
      </c>
      <c r="BH8" s="61" t="s">
        <v>27</v>
      </c>
      <c r="BI8" s="62">
        <v>0.763395896139259</v>
      </c>
      <c r="BJ8" s="62">
        <v>0.8733246865542585</v>
      </c>
      <c r="BK8" s="64">
        <f t="shared" si="6"/>
        <v>-0.10992879041499959</v>
      </c>
      <c r="BL8" s="76">
        <v>157</v>
      </c>
      <c r="BM8" s="76">
        <v>33438</v>
      </c>
      <c r="BN8" s="62" t="s">
        <v>123</v>
      </c>
      <c r="BO8" s="19" t="s">
        <v>27</v>
      </c>
      <c r="BP8" s="20" t="s">
        <v>4</v>
      </c>
      <c r="BQ8" s="14">
        <v>69.085</v>
      </c>
      <c r="BR8" s="22">
        <f t="shared" si="7"/>
        <v>69.085</v>
      </c>
      <c r="BS8" s="16">
        <v>69085</v>
      </c>
      <c r="BT8" s="21">
        <v>108.7</v>
      </c>
      <c r="BU8" s="6"/>
      <c r="BV8" s="6"/>
      <c r="BW8" s="6"/>
      <c r="BX8" s="6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</row>
    <row r="9" spans="1:124" s="29" customFormat="1" ht="9.75" customHeight="1">
      <c r="A9" s="60" t="s">
        <v>5</v>
      </c>
      <c r="B9" s="27">
        <v>41.054</v>
      </c>
      <c r="C9" s="27">
        <v>89.1</v>
      </c>
      <c r="D9" s="34">
        <v>2767</v>
      </c>
      <c r="E9" s="36">
        <v>219.663</v>
      </c>
      <c r="F9" s="37">
        <v>95.34687889297389</v>
      </c>
      <c r="G9" s="38">
        <v>1275.721</v>
      </c>
      <c r="H9" s="36">
        <v>102.42197447882629</v>
      </c>
      <c r="I9" s="39">
        <v>2119</v>
      </c>
      <c r="J9" s="40">
        <v>84.36213991769547</v>
      </c>
      <c r="K9" s="34" t="e">
        <f>I9/#REF!*100</f>
        <v>#REF!</v>
      </c>
      <c r="L9" s="41">
        <v>8517.89</v>
      </c>
      <c r="M9" s="36">
        <v>89.21900416563233</v>
      </c>
      <c r="N9" s="41">
        <v>10038.61</v>
      </c>
      <c r="O9" s="36">
        <v>111.02937598159579</v>
      </c>
      <c r="P9" s="42">
        <v>7137.3</v>
      </c>
      <c r="Q9" s="40">
        <v>56.8333</v>
      </c>
      <c r="R9" s="40">
        <f t="shared" si="1"/>
        <v>56.8333</v>
      </c>
      <c r="S9" s="43">
        <v>56833.3</v>
      </c>
      <c r="T9" s="44">
        <v>106.4</v>
      </c>
      <c r="U9" s="42">
        <v>24074</v>
      </c>
      <c r="V9" s="27">
        <v>463.12</v>
      </c>
      <c r="W9" s="70">
        <v>114.1</v>
      </c>
      <c r="X9" s="70">
        <v>130999.1</v>
      </c>
      <c r="Y9" s="70">
        <v>261606.4</v>
      </c>
      <c r="Z9" s="27">
        <v>113.6</v>
      </c>
      <c r="AA9" s="42">
        <v>1270</v>
      </c>
      <c r="AB9" s="45" t="s">
        <v>5</v>
      </c>
      <c r="AC9" s="46">
        <f t="shared" si="2"/>
        <v>1.27</v>
      </c>
      <c r="AD9" s="42">
        <v>127.1</v>
      </c>
      <c r="AE9" s="42">
        <v>12.5</v>
      </c>
      <c r="AF9" s="42">
        <v>37.5</v>
      </c>
      <c r="AG9" s="42">
        <v>3308</v>
      </c>
      <c r="AH9" s="47">
        <f t="shared" si="3"/>
        <v>3.308</v>
      </c>
      <c r="AI9" s="42">
        <v>93.2</v>
      </c>
      <c r="AJ9" s="42">
        <v>7709.5</v>
      </c>
      <c r="AK9" s="42">
        <v>105.8</v>
      </c>
      <c r="AL9" s="48">
        <f t="shared" si="0"/>
        <v>25503.025999999998</v>
      </c>
      <c r="AM9" s="48"/>
      <c r="AN9" s="36" t="e">
        <f t="shared" si="4"/>
        <v>#DIV/0!</v>
      </c>
      <c r="AO9" s="27">
        <v>121.5912</v>
      </c>
      <c r="AP9" s="30">
        <v>137.40276774426832</v>
      </c>
      <c r="AQ9" s="27">
        <v>127.82054364024553</v>
      </c>
      <c r="AR9" s="27">
        <v>15.635</v>
      </c>
      <c r="AS9" s="74" t="s">
        <v>74</v>
      </c>
      <c r="AT9" s="32">
        <v>5122</v>
      </c>
      <c r="AU9" s="30">
        <v>9520</v>
      </c>
      <c r="AV9" s="27" t="s">
        <v>101</v>
      </c>
      <c r="AW9" s="55" t="s">
        <v>27</v>
      </c>
      <c r="AX9" s="55" t="s">
        <v>77</v>
      </c>
      <c r="AY9" s="27">
        <v>2778</v>
      </c>
      <c r="AZ9" s="30">
        <v>96.7</v>
      </c>
      <c r="BA9" s="88">
        <v>2994</v>
      </c>
      <c r="BB9" s="26">
        <f t="shared" si="5"/>
        <v>92.78557114228457</v>
      </c>
      <c r="BC9" s="60" t="s">
        <v>5</v>
      </c>
      <c r="BD9" s="27">
        <v>12112.6</v>
      </c>
      <c r="BE9" s="26">
        <v>120.3</v>
      </c>
      <c r="BF9" s="27" t="s">
        <v>27</v>
      </c>
      <c r="BG9" s="58" t="s">
        <v>27</v>
      </c>
      <c r="BH9" s="61" t="s">
        <v>27</v>
      </c>
      <c r="BI9" s="62">
        <v>0.7423386840936489</v>
      </c>
      <c r="BJ9" s="62">
        <v>0.8594783026806105</v>
      </c>
      <c r="BK9" s="64">
        <f t="shared" si="6"/>
        <v>-0.11713961858696165</v>
      </c>
      <c r="BL9" s="76">
        <v>117</v>
      </c>
      <c r="BM9" s="76">
        <v>22270</v>
      </c>
      <c r="BN9" s="62" t="s">
        <v>124</v>
      </c>
      <c r="BO9" s="19" t="s">
        <v>27</v>
      </c>
      <c r="BP9" s="20" t="s">
        <v>5</v>
      </c>
      <c r="BQ9" s="14">
        <v>13.787</v>
      </c>
      <c r="BR9" s="22">
        <f t="shared" si="7"/>
        <v>13.787</v>
      </c>
      <c r="BS9" s="16">
        <v>13787</v>
      </c>
      <c r="BT9" s="21">
        <v>52.9</v>
      </c>
      <c r="BU9" s="6"/>
      <c r="BV9" s="6"/>
      <c r="BW9" s="6"/>
      <c r="BX9" s="6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</row>
    <row r="10" spans="1:124" ht="9.75" customHeight="1">
      <c r="A10" s="60" t="s">
        <v>6</v>
      </c>
      <c r="B10" s="27">
        <v>128.317</v>
      </c>
      <c r="C10" s="27">
        <v>123.1</v>
      </c>
      <c r="D10" s="34">
        <v>2960</v>
      </c>
      <c r="E10" s="36">
        <v>311.69</v>
      </c>
      <c r="F10" s="37">
        <v>103.89805197402633</v>
      </c>
      <c r="G10" s="38">
        <v>1681.089</v>
      </c>
      <c r="H10" s="36">
        <v>98.28360656600292</v>
      </c>
      <c r="I10" s="39">
        <v>2656</v>
      </c>
      <c r="J10" s="40">
        <v>100.1937984496124</v>
      </c>
      <c r="K10" s="34" t="e">
        <f>I10/#REF!*100</f>
        <v>#REF!</v>
      </c>
      <c r="L10" s="41">
        <v>14317.9</v>
      </c>
      <c r="M10" s="36">
        <v>97.37954824769318</v>
      </c>
      <c r="N10" s="41">
        <v>8145.04</v>
      </c>
      <c r="O10" s="36">
        <v>136.65830557955755</v>
      </c>
      <c r="P10" s="42">
        <v>9058.6</v>
      </c>
      <c r="Q10" s="40">
        <v>76.8956</v>
      </c>
      <c r="R10" s="40">
        <f t="shared" si="1"/>
        <v>76.8956</v>
      </c>
      <c r="S10" s="43">
        <v>76895.6</v>
      </c>
      <c r="T10" s="44">
        <v>101.1</v>
      </c>
      <c r="U10" s="42">
        <v>39221</v>
      </c>
      <c r="V10" s="27">
        <v>802.2151</v>
      </c>
      <c r="W10" s="70">
        <v>107.5</v>
      </c>
      <c r="X10" s="70">
        <v>223276.9</v>
      </c>
      <c r="Y10" s="70">
        <v>456634</v>
      </c>
      <c r="Z10" s="27">
        <v>108.5</v>
      </c>
      <c r="AA10" s="42">
        <v>-2470</v>
      </c>
      <c r="AB10" s="45" t="s">
        <v>6</v>
      </c>
      <c r="AC10" s="46">
        <f t="shared" si="2"/>
        <v>-2.47</v>
      </c>
      <c r="AD10" s="42" t="s">
        <v>27</v>
      </c>
      <c r="AE10" s="42">
        <v>50</v>
      </c>
      <c r="AF10" s="42">
        <v>20</v>
      </c>
      <c r="AG10" s="42">
        <v>3775</v>
      </c>
      <c r="AH10" s="47">
        <f t="shared" si="3"/>
        <v>3.775</v>
      </c>
      <c r="AI10" s="42">
        <v>94.6</v>
      </c>
      <c r="AJ10" s="42">
        <v>8198.9</v>
      </c>
      <c r="AK10" s="42">
        <v>104.9</v>
      </c>
      <c r="AL10" s="48">
        <f t="shared" si="0"/>
        <v>30950.847499999996</v>
      </c>
      <c r="AM10" s="48"/>
      <c r="AN10" s="36" t="e">
        <f t="shared" si="4"/>
        <v>#DIV/0!</v>
      </c>
      <c r="AO10" s="27">
        <v>148.0662</v>
      </c>
      <c r="AP10" s="30">
        <v>120.25026923194653</v>
      </c>
      <c r="AQ10" s="27">
        <v>112.28735936232849</v>
      </c>
      <c r="AR10" s="27">
        <v>90.881</v>
      </c>
      <c r="AS10" s="74" t="s">
        <v>80</v>
      </c>
      <c r="AT10" s="32">
        <v>9634</v>
      </c>
      <c r="AU10" s="30">
        <v>67574</v>
      </c>
      <c r="AV10" s="27" t="s">
        <v>85</v>
      </c>
      <c r="AW10" s="55" t="s">
        <v>77</v>
      </c>
      <c r="AX10" s="55" t="s">
        <v>77</v>
      </c>
      <c r="AY10" s="27">
        <v>3667</v>
      </c>
      <c r="AZ10" s="30">
        <v>99.5</v>
      </c>
      <c r="BA10" s="3">
        <v>3560</v>
      </c>
      <c r="BB10" s="26">
        <f t="shared" si="5"/>
        <v>103.00561797752809</v>
      </c>
      <c r="BC10" s="60" t="s">
        <v>6</v>
      </c>
      <c r="BD10" s="27">
        <v>12529.2</v>
      </c>
      <c r="BE10" s="26">
        <v>119</v>
      </c>
      <c r="BF10" s="27" t="s">
        <v>27</v>
      </c>
      <c r="BG10" s="58" t="s">
        <v>27</v>
      </c>
      <c r="BH10" s="61" t="s">
        <v>27</v>
      </c>
      <c r="BI10" s="62">
        <v>0.4685212298682284</v>
      </c>
      <c r="BJ10" s="62">
        <v>0.5184239910671559</v>
      </c>
      <c r="BK10" s="64">
        <f t="shared" si="6"/>
        <v>-0.04990276119892745</v>
      </c>
      <c r="BL10" s="76">
        <v>112</v>
      </c>
      <c r="BM10" s="76">
        <v>37220</v>
      </c>
      <c r="BN10" s="62" t="s">
        <v>125</v>
      </c>
      <c r="BO10" s="19" t="s">
        <v>27</v>
      </c>
      <c r="BP10" s="20" t="s">
        <v>6</v>
      </c>
      <c r="BQ10" s="14">
        <v>13.335</v>
      </c>
      <c r="BR10" s="22">
        <f t="shared" si="7"/>
        <v>13.335</v>
      </c>
      <c r="BS10" s="16">
        <v>13335</v>
      </c>
      <c r="BT10" s="21">
        <v>5.7</v>
      </c>
      <c r="BU10" s="6"/>
      <c r="BV10" s="6"/>
      <c r="BW10" s="6"/>
      <c r="BX10" s="6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</row>
    <row r="11" spans="1:124" ht="9.75" customHeight="1">
      <c r="A11" s="60" t="s">
        <v>7</v>
      </c>
      <c r="B11" s="27">
        <v>124.368</v>
      </c>
      <c r="C11" s="27">
        <v>108.4</v>
      </c>
      <c r="D11" s="34">
        <v>2283</v>
      </c>
      <c r="E11" s="36">
        <v>110.726</v>
      </c>
      <c r="F11" s="37">
        <v>90.14426208154227</v>
      </c>
      <c r="G11" s="38">
        <v>424.412</v>
      </c>
      <c r="H11" s="36">
        <v>97.91419138868575</v>
      </c>
      <c r="I11" s="39">
        <v>1612</v>
      </c>
      <c r="J11" s="40">
        <v>40.76655052264808</v>
      </c>
      <c r="K11" s="34" t="e">
        <f>I11/#REF!*100</f>
        <v>#REF!</v>
      </c>
      <c r="L11" s="41">
        <v>4577.14</v>
      </c>
      <c r="M11" s="36">
        <v>95.79394363043129</v>
      </c>
      <c r="N11" s="41">
        <v>3279.13</v>
      </c>
      <c r="O11" s="36">
        <v>79.46593448137145</v>
      </c>
      <c r="P11" s="42">
        <v>7271.5</v>
      </c>
      <c r="Q11" s="40">
        <v>58.8841</v>
      </c>
      <c r="R11" s="40">
        <f t="shared" si="1"/>
        <v>58.8841</v>
      </c>
      <c r="S11" s="43">
        <v>58884.1</v>
      </c>
      <c r="T11" s="44">
        <v>105.6</v>
      </c>
      <c r="U11" s="42">
        <v>21082</v>
      </c>
      <c r="V11" s="27">
        <v>411.49359999999996</v>
      </c>
      <c r="W11" s="70">
        <v>116.1</v>
      </c>
      <c r="X11" s="70">
        <v>120128</v>
      </c>
      <c r="Y11" s="70">
        <v>229827</v>
      </c>
      <c r="Z11" s="27">
        <v>114</v>
      </c>
      <c r="AA11" s="42">
        <v>-2257</v>
      </c>
      <c r="AB11" s="45" t="s">
        <v>7</v>
      </c>
      <c r="AC11" s="46">
        <f t="shared" si="2"/>
        <v>-2.257</v>
      </c>
      <c r="AD11" s="42" t="s">
        <v>27</v>
      </c>
      <c r="AE11" s="42">
        <v>71.4</v>
      </c>
      <c r="AF11" s="42">
        <v>54.5</v>
      </c>
      <c r="AG11" s="42">
        <v>3553</v>
      </c>
      <c r="AH11" s="47">
        <f t="shared" si="3"/>
        <v>3.553</v>
      </c>
      <c r="AI11" s="42">
        <v>84</v>
      </c>
      <c r="AJ11" s="42">
        <v>8554.7</v>
      </c>
      <c r="AK11" s="42">
        <v>112.7</v>
      </c>
      <c r="AL11" s="48">
        <f t="shared" si="0"/>
        <v>30394.849100000003</v>
      </c>
      <c r="AM11" s="48"/>
      <c r="AN11" s="36" t="e">
        <f t="shared" si="4"/>
        <v>#DIV/0!</v>
      </c>
      <c r="AO11" s="27">
        <v>99.0444</v>
      </c>
      <c r="AP11" s="30">
        <v>104.45480128383743</v>
      </c>
      <c r="AQ11" s="27">
        <v>101.57532490468209</v>
      </c>
      <c r="AR11" s="27">
        <v>2.153</v>
      </c>
      <c r="AS11" s="74" t="s">
        <v>27</v>
      </c>
      <c r="AT11" s="32">
        <v>1385</v>
      </c>
      <c r="AU11" s="30">
        <v>-2005</v>
      </c>
      <c r="AV11" s="27" t="s">
        <v>85</v>
      </c>
      <c r="AW11" s="55">
        <v>100</v>
      </c>
      <c r="AX11" s="55" t="s">
        <v>77</v>
      </c>
      <c r="AY11" s="27">
        <v>3188</v>
      </c>
      <c r="AZ11" s="30">
        <v>99.8</v>
      </c>
      <c r="BA11" s="3">
        <v>3340</v>
      </c>
      <c r="BB11" s="26">
        <f t="shared" si="5"/>
        <v>95.44910179640719</v>
      </c>
      <c r="BC11" s="60" t="s">
        <v>7</v>
      </c>
      <c r="BD11" s="27">
        <v>10935.5</v>
      </c>
      <c r="BE11" s="26">
        <v>110.9</v>
      </c>
      <c r="BF11" s="27" t="s">
        <v>27</v>
      </c>
      <c r="BG11" s="58" t="s">
        <v>27</v>
      </c>
      <c r="BH11" s="61" t="s">
        <v>27</v>
      </c>
      <c r="BI11" s="62">
        <v>0.4463916673555427</v>
      </c>
      <c r="BJ11" s="62">
        <v>0.4716627985326047</v>
      </c>
      <c r="BK11" s="64">
        <f t="shared" si="6"/>
        <v>-0.02527113117706198</v>
      </c>
      <c r="BL11" s="76">
        <v>54</v>
      </c>
      <c r="BM11" s="76">
        <v>18809</v>
      </c>
      <c r="BN11" s="62" t="s">
        <v>126</v>
      </c>
      <c r="BO11" s="19" t="s">
        <v>27</v>
      </c>
      <c r="BP11" s="20" t="s">
        <v>7</v>
      </c>
      <c r="BQ11" s="14">
        <v>0.139</v>
      </c>
      <c r="BR11" s="22">
        <f t="shared" si="7"/>
        <v>0.139</v>
      </c>
      <c r="BS11" s="16">
        <v>139</v>
      </c>
      <c r="BT11" s="21">
        <v>76.2</v>
      </c>
      <c r="BU11" s="6"/>
      <c r="BV11" s="6"/>
      <c r="BW11" s="6"/>
      <c r="BX11" s="6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</row>
    <row r="12" spans="1:124" ht="9.75" customHeight="1">
      <c r="A12" s="60" t="s">
        <v>8</v>
      </c>
      <c r="B12" s="27">
        <v>112.188</v>
      </c>
      <c r="C12" s="27">
        <v>113.2</v>
      </c>
      <c r="D12" s="34">
        <v>447</v>
      </c>
      <c r="E12" s="36">
        <v>236.61700000000002</v>
      </c>
      <c r="F12" s="37">
        <v>93.13576534307397</v>
      </c>
      <c r="G12" s="38">
        <v>2085.309</v>
      </c>
      <c r="H12" s="36">
        <v>102.51425031892691</v>
      </c>
      <c r="I12" s="39">
        <v>3736</v>
      </c>
      <c r="J12" s="40">
        <v>102.7027027027027</v>
      </c>
      <c r="K12" s="34" t="e">
        <f>I12/#REF!*100</f>
        <v>#REF!</v>
      </c>
      <c r="L12" s="41">
        <v>12441</v>
      </c>
      <c r="M12" s="36">
        <v>99.92771084337349</v>
      </c>
      <c r="N12" s="41">
        <v>6496.74</v>
      </c>
      <c r="O12" s="36">
        <v>99.98784153362892</v>
      </c>
      <c r="P12" s="42">
        <v>8889.4</v>
      </c>
      <c r="Q12" s="40">
        <v>65.2621</v>
      </c>
      <c r="R12" s="40">
        <f t="shared" si="1"/>
        <v>65.2621</v>
      </c>
      <c r="S12" s="43">
        <v>65262.1</v>
      </c>
      <c r="T12" s="44">
        <v>109.1</v>
      </c>
      <c r="U12" s="42">
        <v>32435</v>
      </c>
      <c r="V12" s="27">
        <v>645.2383000000001</v>
      </c>
      <c r="W12" s="70">
        <v>112.1</v>
      </c>
      <c r="X12" s="70">
        <v>183652</v>
      </c>
      <c r="Y12" s="70">
        <v>366540.2</v>
      </c>
      <c r="Z12" s="27">
        <v>111.7</v>
      </c>
      <c r="AA12" s="42">
        <v>1324</v>
      </c>
      <c r="AB12" s="45" t="s">
        <v>8</v>
      </c>
      <c r="AC12" s="46">
        <f t="shared" si="2"/>
        <v>1.324</v>
      </c>
      <c r="AD12" s="42">
        <v>92.5</v>
      </c>
      <c r="AE12" s="42">
        <v>10</v>
      </c>
      <c r="AF12" s="42" t="s">
        <v>27</v>
      </c>
      <c r="AG12" s="42">
        <v>3278</v>
      </c>
      <c r="AH12" s="47">
        <f t="shared" si="3"/>
        <v>3.278</v>
      </c>
      <c r="AI12" s="42">
        <v>94</v>
      </c>
      <c r="AJ12" s="42">
        <v>8252</v>
      </c>
      <c r="AK12" s="42">
        <v>108.4</v>
      </c>
      <c r="AL12" s="48">
        <f t="shared" si="0"/>
        <v>27050.056</v>
      </c>
      <c r="AM12" s="48"/>
      <c r="AN12" s="36" t="e">
        <f t="shared" si="4"/>
        <v>#DIV/0!</v>
      </c>
      <c r="AO12" s="27">
        <v>121.75789999999999</v>
      </c>
      <c r="AP12" s="30">
        <v>114.19611244454939</v>
      </c>
      <c r="AQ12" s="27">
        <v>110.37686047987266</v>
      </c>
      <c r="AR12" s="27">
        <v>22.704</v>
      </c>
      <c r="AS12" s="74">
        <v>102.5</v>
      </c>
      <c r="AT12" s="32">
        <v>7734</v>
      </c>
      <c r="AU12" s="30">
        <v>20993</v>
      </c>
      <c r="AV12" s="27" t="s">
        <v>102</v>
      </c>
      <c r="AW12" s="55" t="s">
        <v>77</v>
      </c>
      <c r="AX12" s="55" t="s">
        <v>77</v>
      </c>
      <c r="AY12" s="27">
        <v>2790</v>
      </c>
      <c r="AZ12" s="30">
        <v>98.5</v>
      </c>
      <c r="BA12" s="3">
        <v>2900</v>
      </c>
      <c r="BB12" s="26">
        <f t="shared" si="5"/>
        <v>96.20689655172414</v>
      </c>
      <c r="BC12" s="60" t="s">
        <v>8</v>
      </c>
      <c r="BD12" s="27">
        <v>12766.1</v>
      </c>
      <c r="BE12" s="26">
        <v>118.5</v>
      </c>
      <c r="BF12" s="27" t="s">
        <v>27</v>
      </c>
      <c r="BG12" s="58">
        <v>0.268</v>
      </c>
      <c r="BH12" s="27" t="s">
        <v>27</v>
      </c>
      <c r="BI12" s="62">
        <v>0.35148261758691207</v>
      </c>
      <c r="BJ12" s="62">
        <v>0.4068857589984351</v>
      </c>
      <c r="BK12" s="64">
        <f t="shared" si="6"/>
        <v>-0.05540314141152303</v>
      </c>
      <c r="BL12" s="76">
        <v>55</v>
      </c>
      <c r="BM12" s="76">
        <v>22927</v>
      </c>
      <c r="BN12" s="62" t="s">
        <v>127</v>
      </c>
      <c r="BO12" s="19" t="s">
        <v>27</v>
      </c>
      <c r="BP12" s="20" t="s">
        <v>8</v>
      </c>
      <c r="BQ12" s="14">
        <v>14.851</v>
      </c>
      <c r="BR12" s="22">
        <f t="shared" si="7"/>
        <v>14.851</v>
      </c>
      <c r="BS12" s="16">
        <v>14851</v>
      </c>
      <c r="BT12" s="21">
        <v>70</v>
      </c>
      <c r="BU12" s="6"/>
      <c r="BV12" s="6"/>
      <c r="BW12" s="6"/>
      <c r="BX12" s="6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</row>
    <row r="13" spans="1:124" ht="9.75" customHeight="1">
      <c r="A13" s="60" t="s">
        <v>9</v>
      </c>
      <c r="B13" s="27">
        <v>79.172</v>
      </c>
      <c r="C13" s="27" t="s">
        <v>74</v>
      </c>
      <c r="D13" s="34">
        <v>476</v>
      </c>
      <c r="E13" s="36">
        <v>173.16</v>
      </c>
      <c r="F13" s="37">
        <v>99.96651618192104</v>
      </c>
      <c r="G13" s="38">
        <v>1226.978</v>
      </c>
      <c r="H13" s="36">
        <v>99.05488481736681</v>
      </c>
      <c r="I13" s="39">
        <v>2704</v>
      </c>
      <c r="J13" s="40">
        <v>96.953125</v>
      </c>
      <c r="K13" s="34" t="e">
        <f>I13/#REF!*100</f>
        <v>#REF!</v>
      </c>
      <c r="L13" s="41">
        <v>8941.78</v>
      </c>
      <c r="M13" s="36">
        <v>93.02009624727185</v>
      </c>
      <c r="N13" s="41">
        <v>9824.57</v>
      </c>
      <c r="O13" s="36">
        <v>103.65897921243159</v>
      </c>
      <c r="P13" s="42">
        <v>4416.6</v>
      </c>
      <c r="Q13" s="40">
        <v>44.9343</v>
      </c>
      <c r="R13" s="40">
        <f t="shared" si="1"/>
        <v>44.9343</v>
      </c>
      <c r="S13" s="43">
        <v>44934.3</v>
      </c>
      <c r="T13" s="44">
        <v>136.8</v>
      </c>
      <c r="U13" s="42">
        <v>12472</v>
      </c>
      <c r="V13" s="27">
        <v>279.51509999999996</v>
      </c>
      <c r="W13" s="70">
        <v>121.9</v>
      </c>
      <c r="X13" s="70">
        <v>77759</v>
      </c>
      <c r="Y13" s="70">
        <v>159477.8</v>
      </c>
      <c r="Z13" s="27">
        <v>117.9</v>
      </c>
      <c r="AA13" s="42">
        <v>-107</v>
      </c>
      <c r="AB13" s="45" t="s">
        <v>9</v>
      </c>
      <c r="AC13" s="46">
        <f t="shared" si="2"/>
        <v>-0.107</v>
      </c>
      <c r="AD13" s="42" t="s">
        <v>27</v>
      </c>
      <c r="AE13" s="42">
        <v>50</v>
      </c>
      <c r="AF13" s="42">
        <v>20</v>
      </c>
      <c r="AG13" s="42">
        <v>2305</v>
      </c>
      <c r="AH13" s="47">
        <f t="shared" si="3"/>
        <v>2.305</v>
      </c>
      <c r="AI13" s="42">
        <v>89.1</v>
      </c>
      <c r="AJ13" s="42">
        <v>13433.9</v>
      </c>
      <c r="AK13" s="42">
        <v>118.3</v>
      </c>
      <c r="AL13" s="48">
        <f t="shared" si="0"/>
        <v>30965.1395</v>
      </c>
      <c r="AM13" s="48"/>
      <c r="AN13" s="36" t="e">
        <f t="shared" si="4"/>
        <v>#DIV/0!</v>
      </c>
      <c r="AO13" s="27">
        <v>77.0146</v>
      </c>
      <c r="AP13" s="30">
        <v>106.10978641984512</v>
      </c>
      <c r="AQ13" s="27">
        <v>100.5138971337765</v>
      </c>
      <c r="AR13" s="27">
        <v>-1.006</v>
      </c>
      <c r="AS13" s="74" t="s">
        <v>27</v>
      </c>
      <c r="AT13" s="32">
        <v>-448</v>
      </c>
      <c r="AU13" s="30">
        <v>5652</v>
      </c>
      <c r="AV13" s="27" t="s">
        <v>85</v>
      </c>
      <c r="AW13" s="55" t="s">
        <v>77</v>
      </c>
      <c r="AX13" s="55" t="s">
        <v>77</v>
      </c>
      <c r="AY13" s="27">
        <v>2181</v>
      </c>
      <c r="AZ13" s="30">
        <v>100</v>
      </c>
      <c r="BA13" s="3">
        <v>2178</v>
      </c>
      <c r="BB13" s="26">
        <f t="shared" si="5"/>
        <v>100.13774104683195</v>
      </c>
      <c r="BC13" s="60" t="s">
        <v>9</v>
      </c>
      <c r="BD13" s="27">
        <v>18326.8</v>
      </c>
      <c r="BE13" s="26">
        <v>109.5</v>
      </c>
      <c r="BF13" s="27" t="s">
        <v>27</v>
      </c>
      <c r="BG13" s="58" t="s">
        <v>27</v>
      </c>
      <c r="BH13" s="61" t="s">
        <v>27</v>
      </c>
      <c r="BI13" s="62">
        <v>0.49450549450549447</v>
      </c>
      <c r="BJ13" s="62">
        <v>0.5963352488344356</v>
      </c>
      <c r="BK13" s="64">
        <f t="shared" si="6"/>
        <v>-0.10182975432894109</v>
      </c>
      <c r="BL13" s="76">
        <v>45</v>
      </c>
      <c r="BM13" s="76">
        <v>10764</v>
      </c>
      <c r="BN13" s="62" t="s">
        <v>128</v>
      </c>
      <c r="BO13" s="19" t="s">
        <v>27</v>
      </c>
      <c r="BP13" s="20" t="s">
        <v>9</v>
      </c>
      <c r="BQ13" s="14">
        <v>1.566</v>
      </c>
      <c r="BR13" s="22">
        <f t="shared" si="7"/>
        <v>1.566</v>
      </c>
      <c r="BS13" s="16">
        <v>1566</v>
      </c>
      <c r="BT13" s="21">
        <v>28.6</v>
      </c>
      <c r="BU13" s="6"/>
      <c r="BV13" s="6"/>
      <c r="BW13" s="6"/>
      <c r="BX13" s="6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</row>
    <row r="14" spans="1:124" ht="9.75" customHeight="1">
      <c r="A14" s="60" t="s">
        <v>10</v>
      </c>
      <c r="B14" s="27">
        <v>14.844</v>
      </c>
      <c r="C14" s="27">
        <v>75.3</v>
      </c>
      <c r="D14" s="34">
        <v>53</v>
      </c>
      <c r="E14" s="36">
        <v>221.00500000000002</v>
      </c>
      <c r="F14" s="37">
        <v>92.1860531079762</v>
      </c>
      <c r="G14" s="38">
        <v>1628.992</v>
      </c>
      <c r="H14" s="36">
        <v>99.76445918088629</v>
      </c>
      <c r="I14" s="39">
        <v>2801</v>
      </c>
      <c r="J14" s="40">
        <v>97.30700179533214</v>
      </c>
      <c r="K14" s="34" t="e">
        <f>I14/#REF!*100</f>
        <v>#REF!</v>
      </c>
      <c r="L14" s="41">
        <v>11857</v>
      </c>
      <c r="M14" s="36">
        <v>92.92348878836611</v>
      </c>
      <c r="N14" s="41">
        <v>4919</v>
      </c>
      <c r="O14" s="36">
        <v>110.3399700316731</v>
      </c>
      <c r="P14" s="42">
        <v>5912.2</v>
      </c>
      <c r="Q14" s="40">
        <v>42.325199999999995</v>
      </c>
      <c r="R14" s="40">
        <f t="shared" si="1"/>
        <v>42.325199999999995</v>
      </c>
      <c r="S14" s="43">
        <v>42325.2</v>
      </c>
      <c r="T14" s="44">
        <v>109.9</v>
      </c>
      <c r="U14" s="42">
        <v>14955</v>
      </c>
      <c r="V14" s="27">
        <v>299.6048</v>
      </c>
      <c r="W14" s="70">
        <v>117.3</v>
      </c>
      <c r="X14" s="70">
        <v>85988.8</v>
      </c>
      <c r="Y14" s="70">
        <v>172361.8</v>
      </c>
      <c r="Z14" s="27">
        <v>112.9</v>
      </c>
      <c r="AA14" s="42">
        <v>1186</v>
      </c>
      <c r="AB14" s="45" t="s">
        <v>10</v>
      </c>
      <c r="AC14" s="46">
        <f t="shared" si="2"/>
        <v>1.186</v>
      </c>
      <c r="AD14" s="42">
        <v>63.5</v>
      </c>
      <c r="AE14" s="42">
        <v>50</v>
      </c>
      <c r="AF14" s="42">
        <v>25</v>
      </c>
      <c r="AG14" s="42">
        <v>2126</v>
      </c>
      <c r="AH14" s="47">
        <f t="shared" si="3"/>
        <v>2.126</v>
      </c>
      <c r="AI14" s="42">
        <v>90.8</v>
      </c>
      <c r="AJ14" s="42">
        <v>7846.5</v>
      </c>
      <c r="AK14" s="42">
        <v>103.2</v>
      </c>
      <c r="AL14" s="48">
        <f t="shared" si="0"/>
        <v>16681.659</v>
      </c>
      <c r="AM14" s="48"/>
      <c r="AN14" s="36" t="e">
        <f t="shared" si="4"/>
        <v>#DIV/0!</v>
      </c>
      <c r="AO14" s="27">
        <v>72.5787</v>
      </c>
      <c r="AP14" s="30">
        <v>107.49229883542344</v>
      </c>
      <c r="AQ14" s="27">
        <v>102.918276941912</v>
      </c>
      <c r="AR14" s="27">
        <v>11.648</v>
      </c>
      <c r="AS14" s="74">
        <v>117.9</v>
      </c>
      <c r="AT14" s="32">
        <v>2889</v>
      </c>
      <c r="AU14" s="30">
        <v>7522</v>
      </c>
      <c r="AV14" s="27" t="s">
        <v>103</v>
      </c>
      <c r="AW14" s="55" t="s">
        <v>77</v>
      </c>
      <c r="AX14" s="55" t="s">
        <v>77</v>
      </c>
      <c r="AY14" s="27">
        <v>1809</v>
      </c>
      <c r="AZ14" s="30">
        <v>97</v>
      </c>
      <c r="BA14" s="3">
        <v>1898</v>
      </c>
      <c r="BB14" s="26">
        <f t="shared" si="5"/>
        <v>95.31085353003161</v>
      </c>
      <c r="BC14" s="60" t="s">
        <v>10</v>
      </c>
      <c r="BD14" s="27">
        <v>11739.2</v>
      </c>
      <c r="BE14" s="26">
        <v>119.3</v>
      </c>
      <c r="BF14" s="87">
        <v>0.233</v>
      </c>
      <c r="BG14" s="58" t="s">
        <v>27</v>
      </c>
      <c r="BH14" s="61" t="s">
        <v>27</v>
      </c>
      <c r="BI14" s="62">
        <v>0.4892694317802735</v>
      </c>
      <c r="BJ14" s="62">
        <v>0.6460748738826445</v>
      </c>
      <c r="BK14" s="64">
        <f t="shared" si="6"/>
        <v>-0.15680544210237102</v>
      </c>
      <c r="BL14" s="76">
        <v>44</v>
      </c>
      <c r="BM14" s="76">
        <v>10104</v>
      </c>
      <c r="BN14" s="62" t="s">
        <v>88</v>
      </c>
      <c r="BO14" s="19" t="s">
        <v>27</v>
      </c>
      <c r="BP14" s="20" t="s">
        <v>10</v>
      </c>
      <c r="BQ14" s="14">
        <v>13.248</v>
      </c>
      <c r="BR14" s="22">
        <f t="shared" si="7"/>
        <v>13.248</v>
      </c>
      <c r="BS14" s="16">
        <v>13248</v>
      </c>
      <c r="BT14" s="21" t="s">
        <v>61</v>
      </c>
      <c r="BU14" s="6"/>
      <c r="BV14" s="6"/>
      <c r="BW14" s="6"/>
      <c r="BX14" s="6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</row>
    <row r="15" spans="1:124" ht="9.75" customHeight="1">
      <c r="A15" s="60" t="s">
        <v>11</v>
      </c>
      <c r="B15" s="27">
        <v>69.996</v>
      </c>
      <c r="C15" s="27">
        <v>99.6</v>
      </c>
      <c r="D15" s="34">
        <v>13909</v>
      </c>
      <c r="E15" s="36">
        <v>111.954</v>
      </c>
      <c r="F15" s="37">
        <v>76.5052789831551</v>
      </c>
      <c r="G15" s="38">
        <v>712.865</v>
      </c>
      <c r="H15" s="36">
        <v>96.3960260548439</v>
      </c>
      <c r="I15" s="39">
        <v>2586</v>
      </c>
      <c r="J15" s="40">
        <v>75.29953917050692</v>
      </c>
      <c r="K15" s="34" t="e">
        <f>I15/#REF!*100</f>
        <v>#REF!</v>
      </c>
      <c r="L15" s="41">
        <v>4712.4</v>
      </c>
      <c r="M15" s="36">
        <v>82.21529786558452</v>
      </c>
      <c r="N15" s="41">
        <v>1288.06</v>
      </c>
      <c r="O15" s="36">
        <v>81.99607863108575</v>
      </c>
      <c r="P15" s="42">
        <v>7721.5</v>
      </c>
      <c r="Q15" s="40">
        <v>75.0654</v>
      </c>
      <c r="R15" s="40">
        <f t="shared" si="1"/>
        <v>75.0654</v>
      </c>
      <c r="S15" s="43">
        <v>75065.4</v>
      </c>
      <c r="T15" s="44">
        <v>93.2</v>
      </c>
      <c r="U15" s="42">
        <v>28802</v>
      </c>
      <c r="V15" s="27">
        <v>524.934</v>
      </c>
      <c r="W15" s="70">
        <v>104.15588197742925</v>
      </c>
      <c r="X15" s="70">
        <v>142642.1</v>
      </c>
      <c r="Y15" s="70">
        <v>296749.6</v>
      </c>
      <c r="Z15" s="27">
        <v>105.8</v>
      </c>
      <c r="AA15" s="42">
        <v>-3960</v>
      </c>
      <c r="AB15" s="45" t="s">
        <v>11</v>
      </c>
      <c r="AC15" s="46">
        <f t="shared" si="2"/>
        <v>-3.96</v>
      </c>
      <c r="AD15" s="42" t="s">
        <v>27</v>
      </c>
      <c r="AE15" s="42">
        <v>37.5</v>
      </c>
      <c r="AF15" s="42">
        <v>30</v>
      </c>
      <c r="AG15" s="42">
        <v>3008</v>
      </c>
      <c r="AH15" s="47">
        <f t="shared" si="3"/>
        <v>3.008</v>
      </c>
      <c r="AI15" s="42">
        <v>90.2</v>
      </c>
      <c r="AJ15" s="42">
        <v>8906.4</v>
      </c>
      <c r="AK15" s="42">
        <v>101</v>
      </c>
      <c r="AL15" s="48">
        <f t="shared" si="0"/>
        <v>26790.4512</v>
      </c>
      <c r="AM15" s="48"/>
      <c r="AN15" s="36" t="e">
        <f t="shared" si="4"/>
        <v>#DIV/0!</v>
      </c>
      <c r="AO15" s="27">
        <v>126.78460000000001</v>
      </c>
      <c r="AP15" s="30">
        <v>102.97849042039022</v>
      </c>
      <c r="AQ15" s="27">
        <v>102.08113993070135</v>
      </c>
      <c r="AR15" s="27">
        <v>0.664</v>
      </c>
      <c r="AS15" s="74" t="s">
        <v>27</v>
      </c>
      <c r="AT15" s="53">
        <v>-467</v>
      </c>
      <c r="AU15" s="30">
        <v>243</v>
      </c>
      <c r="AV15" s="27" t="s">
        <v>85</v>
      </c>
      <c r="AW15" s="55">
        <v>57.1</v>
      </c>
      <c r="AX15" s="26">
        <v>37.3</v>
      </c>
      <c r="AY15" s="27">
        <v>2658</v>
      </c>
      <c r="AZ15" s="30">
        <v>97.2</v>
      </c>
      <c r="BA15" s="3">
        <v>2724</v>
      </c>
      <c r="BB15" s="26">
        <f t="shared" si="5"/>
        <v>97.57709251101322</v>
      </c>
      <c r="BC15" s="60" t="s">
        <v>11</v>
      </c>
      <c r="BD15" s="27">
        <v>12763</v>
      </c>
      <c r="BE15" s="26">
        <v>121</v>
      </c>
      <c r="BF15" s="27" t="s">
        <v>27</v>
      </c>
      <c r="BG15" s="58" t="s">
        <v>27</v>
      </c>
      <c r="BH15" s="61" t="s">
        <v>27</v>
      </c>
      <c r="BI15" s="62">
        <v>0.758349132273589</v>
      </c>
      <c r="BJ15" s="62">
        <v>1.354872329338197</v>
      </c>
      <c r="BK15" s="64">
        <f t="shared" si="6"/>
        <v>-0.596523197064608</v>
      </c>
      <c r="BL15" s="76">
        <v>104</v>
      </c>
      <c r="BM15" s="76">
        <v>20380</v>
      </c>
      <c r="BN15" s="62" t="s">
        <v>122</v>
      </c>
      <c r="BO15" s="19" t="s">
        <v>27</v>
      </c>
      <c r="BP15" s="20" t="s">
        <v>11</v>
      </c>
      <c r="BQ15" s="14">
        <v>3.344</v>
      </c>
      <c r="BR15" s="22">
        <f t="shared" si="7"/>
        <v>3.344</v>
      </c>
      <c r="BS15" s="16">
        <v>3344</v>
      </c>
      <c r="BT15" s="21">
        <v>3.6</v>
      </c>
      <c r="BU15" s="6"/>
      <c r="BV15" s="6"/>
      <c r="BW15" s="6"/>
      <c r="BX15" s="6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</row>
    <row r="16" spans="1:124" ht="9.75" customHeight="1">
      <c r="A16" s="60" t="s">
        <v>12</v>
      </c>
      <c r="B16" s="27">
        <v>1755.701</v>
      </c>
      <c r="C16" s="27">
        <v>140.2</v>
      </c>
      <c r="D16" s="34">
        <v>16117</v>
      </c>
      <c r="E16" s="36">
        <v>393.865</v>
      </c>
      <c r="F16" s="37">
        <v>93.10745067632415</v>
      </c>
      <c r="G16" s="38">
        <v>2997.998</v>
      </c>
      <c r="H16" s="36">
        <v>100.46307543883928</v>
      </c>
      <c r="I16" s="39">
        <v>3279</v>
      </c>
      <c r="J16" s="40">
        <v>95.29683885890516</v>
      </c>
      <c r="K16" s="34" t="e">
        <f>I16/#REF!*100</f>
        <v>#REF!</v>
      </c>
      <c r="L16" s="41">
        <v>16454.69</v>
      </c>
      <c r="M16" s="36">
        <v>94.60589620580375</v>
      </c>
      <c r="N16" s="41">
        <v>11343.24</v>
      </c>
      <c r="O16" s="36">
        <v>96.82051667244237</v>
      </c>
      <c r="P16" s="42">
        <v>11772.9</v>
      </c>
      <c r="Q16" s="40">
        <v>95.2943</v>
      </c>
      <c r="R16" s="40">
        <f t="shared" si="1"/>
        <v>95.2943</v>
      </c>
      <c r="S16" s="43">
        <v>95294.3</v>
      </c>
      <c r="T16" s="44">
        <v>107.9</v>
      </c>
      <c r="U16" s="42">
        <v>52105</v>
      </c>
      <c r="V16" s="27">
        <v>994.5142</v>
      </c>
      <c r="W16" s="70">
        <v>107</v>
      </c>
      <c r="X16" s="70">
        <v>261557.6</v>
      </c>
      <c r="Y16" s="70">
        <v>548738.7</v>
      </c>
      <c r="Z16" s="27">
        <v>109.6</v>
      </c>
      <c r="AA16" s="42">
        <v>9939</v>
      </c>
      <c r="AB16" s="45" t="s">
        <v>12</v>
      </c>
      <c r="AC16" s="46">
        <f t="shared" si="2"/>
        <v>9.939</v>
      </c>
      <c r="AD16" s="42">
        <v>118.8</v>
      </c>
      <c r="AE16" s="42">
        <v>11.8</v>
      </c>
      <c r="AF16" s="42">
        <v>11.1</v>
      </c>
      <c r="AG16" s="42">
        <v>5553</v>
      </c>
      <c r="AH16" s="47">
        <f t="shared" si="3"/>
        <v>5.553</v>
      </c>
      <c r="AI16" s="42">
        <v>95.8</v>
      </c>
      <c r="AJ16" s="42">
        <v>8473.2</v>
      </c>
      <c r="AK16" s="42">
        <v>115.6</v>
      </c>
      <c r="AL16" s="48">
        <f t="shared" si="0"/>
        <v>47051.6796</v>
      </c>
      <c r="AM16" s="48"/>
      <c r="AN16" s="36" t="e">
        <f t="shared" si="4"/>
        <v>#DIV/0!</v>
      </c>
      <c r="AO16" s="27">
        <v>191.3916</v>
      </c>
      <c r="AP16" s="30">
        <v>123.70909991072146</v>
      </c>
      <c r="AQ16" s="27">
        <v>117.49622346665525</v>
      </c>
      <c r="AR16" s="27">
        <v>46.032</v>
      </c>
      <c r="AS16" s="74">
        <v>110.9</v>
      </c>
      <c r="AT16" s="53">
        <v>25009</v>
      </c>
      <c r="AU16" s="30">
        <v>36264</v>
      </c>
      <c r="AV16" s="27" t="s">
        <v>104</v>
      </c>
      <c r="AW16" s="55">
        <v>25</v>
      </c>
      <c r="AX16" s="55" t="s">
        <v>77</v>
      </c>
      <c r="AY16" s="27">
        <v>5279</v>
      </c>
      <c r="AZ16" s="30">
        <v>97.8</v>
      </c>
      <c r="BA16" s="3">
        <v>5385</v>
      </c>
      <c r="BB16" s="26">
        <f t="shared" si="5"/>
        <v>98.03156917363044</v>
      </c>
      <c r="BC16" s="60" t="s">
        <v>12</v>
      </c>
      <c r="BD16" s="27">
        <v>14125.9</v>
      </c>
      <c r="BE16" s="26">
        <v>126.7</v>
      </c>
      <c r="BF16" s="87">
        <v>2.433</v>
      </c>
      <c r="BG16" s="58" t="s">
        <v>27</v>
      </c>
      <c r="BH16" s="61" t="s">
        <v>27</v>
      </c>
      <c r="BI16" s="62">
        <v>0.2142161635832522</v>
      </c>
      <c r="BJ16" s="62">
        <v>0.24807056229327454</v>
      </c>
      <c r="BK16" s="64">
        <f t="shared" si="6"/>
        <v>-0.033854398710022326</v>
      </c>
      <c r="BL16" s="76">
        <v>44</v>
      </c>
      <c r="BM16" s="76">
        <v>29371</v>
      </c>
      <c r="BN16" s="62" t="s">
        <v>129</v>
      </c>
      <c r="BO16" s="19">
        <v>636</v>
      </c>
      <c r="BP16" s="20" t="s">
        <v>12</v>
      </c>
      <c r="BQ16" s="15">
        <v>18.337</v>
      </c>
      <c r="BR16" s="22">
        <f t="shared" si="7"/>
        <v>18.337</v>
      </c>
      <c r="BS16" s="16">
        <v>18337</v>
      </c>
      <c r="BT16" s="21">
        <v>28.4</v>
      </c>
      <c r="BU16" s="6"/>
      <c r="BV16" s="6"/>
      <c r="BW16" s="6"/>
      <c r="BX16" s="6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</row>
    <row r="17" spans="1:124" ht="9.75" customHeight="1">
      <c r="A17" s="60" t="s">
        <v>13</v>
      </c>
      <c r="B17" s="27">
        <v>219.326</v>
      </c>
      <c r="C17" s="27">
        <v>177.8</v>
      </c>
      <c r="D17" s="34">
        <v>25</v>
      </c>
      <c r="E17" s="36">
        <v>133.095</v>
      </c>
      <c r="F17" s="37">
        <v>90.06597868380985</v>
      </c>
      <c r="G17" s="38">
        <v>733.024</v>
      </c>
      <c r="H17" s="36">
        <v>102.80971288557639</v>
      </c>
      <c r="I17" s="39">
        <v>2798</v>
      </c>
      <c r="J17" s="40">
        <v>93.17226890756302</v>
      </c>
      <c r="K17" s="34" t="e">
        <f>I17/#REF!*100</f>
        <v>#REF!</v>
      </c>
      <c r="L17" s="41">
        <v>7175</v>
      </c>
      <c r="M17" s="36">
        <v>102.4034481774327</v>
      </c>
      <c r="N17" s="41">
        <v>5074</v>
      </c>
      <c r="O17" s="36">
        <v>98.3916818888721</v>
      </c>
      <c r="P17" s="42">
        <v>4660.1</v>
      </c>
      <c r="Q17" s="40">
        <v>37.491</v>
      </c>
      <c r="R17" s="40">
        <f t="shared" si="1"/>
        <v>37.491</v>
      </c>
      <c r="S17" s="43">
        <v>37491</v>
      </c>
      <c r="T17" s="44">
        <v>101.4</v>
      </c>
      <c r="U17" s="42">
        <v>12435</v>
      </c>
      <c r="V17" s="27">
        <v>242.8466</v>
      </c>
      <c r="W17" s="70">
        <v>101</v>
      </c>
      <c r="X17" s="70">
        <v>70313.8</v>
      </c>
      <c r="Y17" s="70">
        <v>135761</v>
      </c>
      <c r="Z17" s="27">
        <v>105</v>
      </c>
      <c r="AA17" s="42">
        <v>-1726</v>
      </c>
      <c r="AB17" s="45" t="s">
        <v>13</v>
      </c>
      <c r="AC17" s="46">
        <f t="shared" si="2"/>
        <v>-1.726</v>
      </c>
      <c r="AD17" s="42" t="s">
        <v>27</v>
      </c>
      <c r="AE17" s="42">
        <v>66.7</v>
      </c>
      <c r="AF17" s="42">
        <v>50</v>
      </c>
      <c r="AG17" s="42">
        <v>1868</v>
      </c>
      <c r="AH17" s="47">
        <f t="shared" si="3"/>
        <v>1.868</v>
      </c>
      <c r="AI17" s="42">
        <v>85.6</v>
      </c>
      <c r="AJ17" s="42">
        <v>7802.7</v>
      </c>
      <c r="AK17" s="42">
        <v>99.1</v>
      </c>
      <c r="AL17" s="48">
        <f t="shared" si="0"/>
        <v>14575.4436</v>
      </c>
      <c r="AM17" s="48"/>
      <c r="AN17" s="36" t="e">
        <f t="shared" si="4"/>
        <v>#DIV/0!</v>
      </c>
      <c r="AO17" s="27">
        <v>58.813199999999995</v>
      </c>
      <c r="AP17" s="30">
        <v>96.9691241266343</v>
      </c>
      <c r="AQ17" s="27">
        <v>96.31270385241832</v>
      </c>
      <c r="AR17" s="27">
        <v>7.664</v>
      </c>
      <c r="AS17" s="74" t="s">
        <v>72</v>
      </c>
      <c r="AT17" s="53">
        <v>1234</v>
      </c>
      <c r="AU17" s="30">
        <v>5590</v>
      </c>
      <c r="AV17" s="27" t="s">
        <v>105</v>
      </c>
      <c r="AW17" s="55" t="s">
        <v>77</v>
      </c>
      <c r="AX17" s="55" t="s">
        <v>77</v>
      </c>
      <c r="AY17" s="27">
        <v>1736</v>
      </c>
      <c r="AZ17" s="30">
        <v>98.7</v>
      </c>
      <c r="BA17" s="3">
        <v>1765</v>
      </c>
      <c r="BB17" s="26">
        <f t="shared" si="5"/>
        <v>98.35694050991502</v>
      </c>
      <c r="BC17" s="60" t="s">
        <v>13</v>
      </c>
      <c r="BD17" s="27">
        <v>14234.5</v>
      </c>
      <c r="BE17" s="26">
        <v>127</v>
      </c>
      <c r="BF17" s="27" t="s">
        <v>27</v>
      </c>
      <c r="BG17" s="58" t="s">
        <v>27</v>
      </c>
      <c r="BH17" s="61" t="s">
        <v>27</v>
      </c>
      <c r="BI17" s="62">
        <v>1.0209493503049587</v>
      </c>
      <c r="BJ17" s="62">
        <v>1.3154858066005077</v>
      </c>
      <c r="BK17" s="64">
        <f t="shared" si="6"/>
        <v>-0.29453645629554903</v>
      </c>
      <c r="BL17" s="76">
        <v>77</v>
      </c>
      <c r="BM17" s="76">
        <v>6567</v>
      </c>
      <c r="BN17" s="62" t="s">
        <v>130</v>
      </c>
      <c r="BO17" s="19">
        <v>22</v>
      </c>
      <c r="BP17" s="20" t="s">
        <v>13</v>
      </c>
      <c r="BQ17" s="15">
        <v>97.034</v>
      </c>
      <c r="BR17" s="22">
        <f t="shared" si="7"/>
        <v>97.034</v>
      </c>
      <c r="BS17" s="16">
        <v>97034</v>
      </c>
      <c r="BT17" s="21">
        <v>96.2</v>
      </c>
      <c r="BU17" s="6"/>
      <c r="BV17" s="6"/>
      <c r="BW17" s="6"/>
      <c r="BX17" s="6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</row>
    <row r="18" spans="1:124" s="5" customFormat="1" ht="9.75" customHeight="1">
      <c r="A18" s="60" t="s">
        <v>14</v>
      </c>
      <c r="B18" s="27">
        <v>45.865</v>
      </c>
      <c r="C18" s="27">
        <v>93.4</v>
      </c>
      <c r="D18" s="34">
        <v>300</v>
      </c>
      <c r="E18" s="36">
        <v>241.977</v>
      </c>
      <c r="F18" s="37">
        <v>103.10011461391302</v>
      </c>
      <c r="G18" s="38">
        <v>1046.624</v>
      </c>
      <c r="H18" s="36">
        <v>100.73843642439688</v>
      </c>
      <c r="I18" s="39">
        <v>2909</v>
      </c>
      <c r="J18" s="40">
        <v>99.24686192468619</v>
      </c>
      <c r="K18" s="34" t="e">
        <f>I18/#REF!*100</f>
        <v>#REF!</v>
      </c>
      <c r="L18" s="41">
        <v>8757.42</v>
      </c>
      <c r="M18" s="36">
        <v>101.30696725293946</v>
      </c>
      <c r="N18" s="41">
        <v>7232.48</v>
      </c>
      <c r="O18" s="36">
        <v>88.61975800275692</v>
      </c>
      <c r="P18" s="42">
        <v>9709.1</v>
      </c>
      <c r="Q18" s="40">
        <v>85.7577</v>
      </c>
      <c r="R18" s="40">
        <f t="shared" si="1"/>
        <v>85.7577</v>
      </c>
      <c r="S18" s="43">
        <v>85757.7</v>
      </c>
      <c r="T18" s="44">
        <v>113.3</v>
      </c>
      <c r="U18" s="42">
        <v>10778</v>
      </c>
      <c r="V18" s="27">
        <v>241.9305</v>
      </c>
      <c r="W18" s="70">
        <v>103</v>
      </c>
      <c r="X18" s="70">
        <v>76933.6</v>
      </c>
      <c r="Y18" s="70">
        <v>150973.7</v>
      </c>
      <c r="Z18" s="27">
        <v>102.8</v>
      </c>
      <c r="AA18" s="42">
        <v>-1209</v>
      </c>
      <c r="AB18" s="45" t="s">
        <v>14</v>
      </c>
      <c r="AC18" s="46">
        <f t="shared" si="2"/>
        <v>-1.209</v>
      </c>
      <c r="AD18" s="42" t="s">
        <v>27</v>
      </c>
      <c r="AE18" s="42">
        <v>40</v>
      </c>
      <c r="AF18" s="42">
        <v>66.7</v>
      </c>
      <c r="AG18" s="42">
        <v>2830</v>
      </c>
      <c r="AH18" s="47">
        <f t="shared" si="3"/>
        <v>2.83</v>
      </c>
      <c r="AI18" s="42">
        <v>91.4</v>
      </c>
      <c r="AJ18" s="42">
        <v>8507</v>
      </c>
      <c r="AK18" s="42">
        <v>111.4</v>
      </c>
      <c r="AL18" s="48">
        <f t="shared" si="0"/>
        <v>24074.81</v>
      </c>
      <c r="AM18" s="48"/>
      <c r="AN18" s="36" t="e">
        <f t="shared" si="4"/>
        <v>#DIV/0!</v>
      </c>
      <c r="AO18" s="27">
        <v>149.13129999999998</v>
      </c>
      <c r="AP18" s="30">
        <v>106.89452252761754</v>
      </c>
      <c r="AQ18" s="27">
        <v>104.0729764777815</v>
      </c>
      <c r="AR18" s="27">
        <v>8.609</v>
      </c>
      <c r="AS18" s="74" t="s">
        <v>81</v>
      </c>
      <c r="AT18" s="53">
        <v>1553</v>
      </c>
      <c r="AU18" s="30">
        <v>16911</v>
      </c>
      <c r="AV18" s="27" t="s">
        <v>106</v>
      </c>
      <c r="AW18" s="55">
        <v>42.9</v>
      </c>
      <c r="AX18" s="26">
        <v>160</v>
      </c>
      <c r="AY18" s="27">
        <v>2606</v>
      </c>
      <c r="AZ18" s="30">
        <v>98.2</v>
      </c>
      <c r="BA18" s="3">
        <v>2708</v>
      </c>
      <c r="BB18" s="26">
        <f t="shared" si="5"/>
        <v>96.23338257016249</v>
      </c>
      <c r="BC18" s="60" t="s">
        <v>14</v>
      </c>
      <c r="BD18" s="27">
        <v>12293.3</v>
      </c>
      <c r="BE18" s="26">
        <v>118.3</v>
      </c>
      <c r="BF18" s="27" t="s">
        <v>27</v>
      </c>
      <c r="BG18" s="58" t="s">
        <v>27</v>
      </c>
      <c r="BH18" s="61" t="s">
        <v>27</v>
      </c>
      <c r="BI18" s="62">
        <v>0.3122242584673861</v>
      </c>
      <c r="BJ18" s="62">
        <v>0.39444027047332836</v>
      </c>
      <c r="BK18" s="64">
        <f t="shared" si="6"/>
        <v>-0.08221601200594225</v>
      </c>
      <c r="BL18" s="76">
        <v>46</v>
      </c>
      <c r="BM18" s="76">
        <v>19798</v>
      </c>
      <c r="BN18" s="62" t="s">
        <v>131</v>
      </c>
      <c r="BO18" s="19">
        <v>1080</v>
      </c>
      <c r="BP18" s="20" t="s">
        <v>14</v>
      </c>
      <c r="BQ18" s="15">
        <v>69.349</v>
      </c>
      <c r="BR18" s="22">
        <f t="shared" si="7"/>
        <v>69.349</v>
      </c>
      <c r="BS18" s="16">
        <v>69349</v>
      </c>
      <c r="BT18" s="21">
        <v>102.3</v>
      </c>
      <c r="BU18" s="9"/>
      <c r="BV18" s="9"/>
      <c r="BW18" s="9"/>
      <c r="BX18" s="9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</row>
    <row r="19" spans="1:124" ht="9.75" customHeight="1">
      <c r="A19" s="60" t="s">
        <v>15</v>
      </c>
      <c r="B19" s="27">
        <v>171.04</v>
      </c>
      <c r="C19" s="27">
        <v>96.5</v>
      </c>
      <c r="D19" s="34">
        <v>6646</v>
      </c>
      <c r="E19" s="36">
        <v>809.505</v>
      </c>
      <c r="F19" s="37">
        <v>339.0383850229305</v>
      </c>
      <c r="G19" s="38">
        <v>1189.676</v>
      </c>
      <c r="H19" s="36">
        <v>95.68888620779795</v>
      </c>
      <c r="I19" s="39">
        <v>2427</v>
      </c>
      <c r="J19" s="40">
        <v>102.20661985957872</v>
      </c>
      <c r="K19" s="34" t="e">
        <f>I19/#REF!*100</f>
        <v>#REF!</v>
      </c>
      <c r="L19" s="41">
        <v>8407.23</v>
      </c>
      <c r="M19" s="36">
        <v>90.6067696180868</v>
      </c>
      <c r="N19" s="41">
        <v>43734.05</v>
      </c>
      <c r="O19" s="36">
        <v>156.29747592051692</v>
      </c>
      <c r="P19" s="42">
        <v>12241.9</v>
      </c>
      <c r="Q19" s="40">
        <v>103.5599</v>
      </c>
      <c r="R19" s="40">
        <f t="shared" si="1"/>
        <v>103.5599</v>
      </c>
      <c r="S19" s="43">
        <v>103559.9</v>
      </c>
      <c r="T19" s="44">
        <v>103.9</v>
      </c>
      <c r="U19" s="42">
        <v>47398</v>
      </c>
      <c r="V19" s="27">
        <v>1011.3136</v>
      </c>
      <c r="W19" s="70">
        <v>111</v>
      </c>
      <c r="X19" s="70">
        <v>287409.7</v>
      </c>
      <c r="Y19" s="70">
        <v>566885.1</v>
      </c>
      <c r="Z19" s="27">
        <v>111.6</v>
      </c>
      <c r="AA19" s="42">
        <v>11858</v>
      </c>
      <c r="AB19" s="45" t="s">
        <v>15</v>
      </c>
      <c r="AC19" s="46">
        <f t="shared" si="2"/>
        <v>11.858</v>
      </c>
      <c r="AD19" s="42" t="s">
        <v>52</v>
      </c>
      <c r="AE19" s="42">
        <v>31.6</v>
      </c>
      <c r="AF19" s="42">
        <v>14.3</v>
      </c>
      <c r="AG19" s="42">
        <v>6942</v>
      </c>
      <c r="AH19" s="47">
        <f t="shared" si="3"/>
        <v>6.942</v>
      </c>
      <c r="AI19" s="42">
        <v>95.6</v>
      </c>
      <c r="AJ19" s="42">
        <v>9571.4</v>
      </c>
      <c r="AK19" s="42">
        <v>103.3</v>
      </c>
      <c r="AL19" s="48">
        <f t="shared" si="0"/>
        <v>66444.6588</v>
      </c>
      <c r="AM19" s="48"/>
      <c r="AN19" s="36" t="e">
        <f t="shared" si="4"/>
        <v>#DIV/0!</v>
      </c>
      <c r="AO19" s="27">
        <v>176.2937</v>
      </c>
      <c r="AP19" s="30">
        <v>109.65255371306834</v>
      </c>
      <c r="AQ19" s="27">
        <v>103.59922061332308</v>
      </c>
      <c r="AR19" s="27">
        <v>342.061</v>
      </c>
      <c r="AS19" s="74" t="s">
        <v>78</v>
      </c>
      <c r="AT19" s="53">
        <v>84671</v>
      </c>
      <c r="AU19" s="30">
        <v>171920</v>
      </c>
      <c r="AV19" s="27" t="s">
        <v>107</v>
      </c>
      <c r="AW19" s="55">
        <v>23.1</v>
      </c>
      <c r="AX19" s="26" t="s">
        <v>74</v>
      </c>
      <c r="AY19" s="27">
        <v>6283</v>
      </c>
      <c r="AZ19" s="30">
        <v>96.1</v>
      </c>
      <c r="BA19" s="3">
        <v>6474</v>
      </c>
      <c r="BB19" s="26">
        <f t="shared" si="5"/>
        <v>97.04973741118319</v>
      </c>
      <c r="BC19" s="60" t="s">
        <v>15</v>
      </c>
      <c r="BD19" s="27">
        <v>14036.7</v>
      </c>
      <c r="BE19" s="26">
        <v>117.5</v>
      </c>
      <c r="BF19" s="27" t="s">
        <v>27</v>
      </c>
      <c r="BG19" s="58" t="s">
        <v>27</v>
      </c>
      <c r="BH19" s="61" t="s">
        <v>27</v>
      </c>
      <c r="BI19" s="62">
        <v>0.3004329769373509</v>
      </c>
      <c r="BJ19" s="62">
        <v>0.4191718181048353</v>
      </c>
      <c r="BK19" s="64">
        <f t="shared" si="6"/>
        <v>-0.1187388411674844</v>
      </c>
      <c r="BL19" s="76">
        <v>68</v>
      </c>
      <c r="BM19" s="76">
        <v>21015</v>
      </c>
      <c r="BN19" s="62" t="s">
        <v>132</v>
      </c>
      <c r="BO19" s="19">
        <v>2086</v>
      </c>
      <c r="BP19" s="20" t="s">
        <v>15</v>
      </c>
      <c r="BQ19" s="15">
        <v>51.165</v>
      </c>
      <c r="BR19" s="22">
        <f t="shared" si="7"/>
        <v>51.165</v>
      </c>
      <c r="BS19" s="16">
        <v>51165</v>
      </c>
      <c r="BT19" s="21">
        <v>10.9</v>
      </c>
      <c r="BU19" s="6"/>
      <c r="BV19" s="6"/>
      <c r="BW19" s="6"/>
      <c r="BX19" s="6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</row>
    <row r="20" spans="1:124" ht="9.75" customHeight="1">
      <c r="A20" s="60" t="s">
        <v>16</v>
      </c>
      <c r="B20" s="27">
        <v>3681.169</v>
      </c>
      <c r="C20" s="27">
        <v>149.7</v>
      </c>
      <c r="D20" s="34">
        <v>73329</v>
      </c>
      <c r="E20" s="36">
        <v>1817.89</v>
      </c>
      <c r="F20" s="37">
        <v>93.24152915102503</v>
      </c>
      <c r="G20" s="38">
        <v>3004.338</v>
      </c>
      <c r="H20" s="36">
        <v>101.31259918513908</v>
      </c>
      <c r="I20" s="39">
        <v>3189</v>
      </c>
      <c r="J20" s="40">
        <v>92.38026124818578</v>
      </c>
      <c r="K20" s="34" t="e">
        <f>I20/#REF!*100</f>
        <v>#REF!</v>
      </c>
      <c r="L20" s="41">
        <v>17833.42</v>
      </c>
      <c r="M20" s="36">
        <v>92.6957972622819</v>
      </c>
      <c r="N20" s="41">
        <v>20720.86</v>
      </c>
      <c r="O20" s="36">
        <v>143.9805495353832</v>
      </c>
      <c r="P20" s="42">
        <v>36516.5</v>
      </c>
      <c r="Q20" s="40">
        <v>324.8022</v>
      </c>
      <c r="R20" s="40">
        <f t="shared" si="1"/>
        <v>324.8022</v>
      </c>
      <c r="S20" s="43">
        <v>324802.2</v>
      </c>
      <c r="T20" s="44">
        <v>106.1</v>
      </c>
      <c r="U20" s="42">
        <v>92993</v>
      </c>
      <c r="V20" s="27">
        <v>1891.621</v>
      </c>
      <c r="W20" s="70">
        <v>109.3</v>
      </c>
      <c r="X20" s="70">
        <v>561850.8</v>
      </c>
      <c r="Y20" s="70">
        <v>1081489.4</v>
      </c>
      <c r="Z20" s="27">
        <v>105.5</v>
      </c>
      <c r="AA20" s="42">
        <v>-111944</v>
      </c>
      <c r="AB20" s="45" t="s">
        <v>16</v>
      </c>
      <c r="AC20" s="46">
        <f t="shared" si="2"/>
        <v>-111.944</v>
      </c>
      <c r="AD20" s="42" t="s">
        <v>27</v>
      </c>
      <c r="AE20" s="42">
        <v>55.2</v>
      </c>
      <c r="AF20" s="42">
        <v>37.5</v>
      </c>
      <c r="AG20" s="42">
        <v>10146</v>
      </c>
      <c r="AH20" s="47">
        <f t="shared" si="3"/>
        <v>10.146</v>
      </c>
      <c r="AI20" s="42">
        <v>97.9</v>
      </c>
      <c r="AJ20" s="42">
        <v>10057.9</v>
      </c>
      <c r="AK20" s="42">
        <v>102.3</v>
      </c>
      <c r="AL20" s="48">
        <f t="shared" si="0"/>
        <v>102047.4534</v>
      </c>
      <c r="AM20" s="48"/>
      <c r="AN20" s="36" t="e">
        <f t="shared" si="4"/>
        <v>#DIV/0!</v>
      </c>
      <c r="AO20" s="27">
        <v>485.1516</v>
      </c>
      <c r="AP20" s="30">
        <v>93.55951875568512</v>
      </c>
      <c r="AQ20" s="27">
        <v>91.27377834516182</v>
      </c>
      <c r="AR20" s="27">
        <v>488.859</v>
      </c>
      <c r="AS20" s="74" t="s">
        <v>72</v>
      </c>
      <c r="AT20" s="53">
        <v>32666</v>
      </c>
      <c r="AU20" s="30">
        <v>328903</v>
      </c>
      <c r="AV20" s="27" t="s">
        <v>89</v>
      </c>
      <c r="AW20" s="55">
        <v>24</v>
      </c>
      <c r="AX20" s="26">
        <v>60.3</v>
      </c>
      <c r="AY20" s="27">
        <v>9612</v>
      </c>
      <c r="AZ20" s="30">
        <v>101.1</v>
      </c>
      <c r="BA20" s="3">
        <v>9562</v>
      </c>
      <c r="BB20" s="26">
        <f t="shared" si="5"/>
        <v>100.52290315833507</v>
      </c>
      <c r="BC20" s="60" t="s">
        <v>16</v>
      </c>
      <c r="BD20" s="27">
        <v>14537.3</v>
      </c>
      <c r="BE20" s="26">
        <v>120.5</v>
      </c>
      <c r="BF20" s="87">
        <v>0.81</v>
      </c>
      <c r="BG20" s="58">
        <v>7.177</v>
      </c>
      <c r="BH20" s="61">
        <f>BF20/BG20*100</f>
        <v>11.286052668245787</v>
      </c>
      <c r="BI20" s="62">
        <v>0.8060926759309629</v>
      </c>
      <c r="BJ20" s="62">
        <v>1.2457560720814835</v>
      </c>
      <c r="BK20" s="64">
        <f t="shared" si="6"/>
        <v>-0.43966339615052064</v>
      </c>
      <c r="BL20" s="76">
        <v>326</v>
      </c>
      <c r="BM20" s="76">
        <v>30944</v>
      </c>
      <c r="BN20" s="62" t="s">
        <v>133</v>
      </c>
      <c r="BO20" s="19">
        <v>7735</v>
      </c>
      <c r="BP20" s="20" t="s">
        <v>16</v>
      </c>
      <c r="BQ20" s="15">
        <v>118.493</v>
      </c>
      <c r="BR20" s="22">
        <f t="shared" si="7"/>
        <v>118.493</v>
      </c>
      <c r="BS20" s="16">
        <v>118493</v>
      </c>
      <c r="BT20" s="21">
        <v>40.5</v>
      </c>
      <c r="BU20" s="6"/>
      <c r="BV20" s="6"/>
      <c r="BW20" s="6"/>
      <c r="BX20" s="6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</row>
    <row r="21" spans="1:124" ht="9.75" customHeight="1">
      <c r="A21" s="60" t="s">
        <v>17</v>
      </c>
      <c r="B21" s="27">
        <v>19.784</v>
      </c>
      <c r="C21" s="27">
        <v>95.2</v>
      </c>
      <c r="D21" s="34"/>
      <c r="E21" s="36">
        <v>193.09</v>
      </c>
      <c r="F21" s="37">
        <v>102.07382894479483</v>
      </c>
      <c r="G21" s="38">
        <v>1034.8690000000001</v>
      </c>
      <c r="H21" s="36">
        <v>104.58536003646299</v>
      </c>
      <c r="I21" s="39">
        <v>3323</v>
      </c>
      <c r="J21" s="40">
        <v>111.52542372881355</v>
      </c>
      <c r="K21" s="34" t="e">
        <f>I21/#REF!*100</f>
        <v>#REF!</v>
      </c>
      <c r="L21" s="41">
        <v>7005.27</v>
      </c>
      <c r="M21" s="36">
        <v>104.55096308545538</v>
      </c>
      <c r="N21" s="41">
        <v>8475.9</v>
      </c>
      <c r="O21" s="36">
        <v>92.07100283190108</v>
      </c>
      <c r="P21" s="42">
        <v>5305.1</v>
      </c>
      <c r="Q21" s="40">
        <v>38.916599999999995</v>
      </c>
      <c r="R21" s="40">
        <f t="shared" si="1"/>
        <v>38.916599999999995</v>
      </c>
      <c r="S21" s="43">
        <v>38916.6</v>
      </c>
      <c r="T21" s="44">
        <v>104.9</v>
      </c>
      <c r="U21" s="42">
        <v>10451</v>
      </c>
      <c r="V21" s="27">
        <v>209.8589</v>
      </c>
      <c r="W21" s="70">
        <v>92.4</v>
      </c>
      <c r="X21" s="70">
        <v>62991.3</v>
      </c>
      <c r="Y21" s="70">
        <v>119012.9</v>
      </c>
      <c r="Z21" s="27">
        <v>91.7</v>
      </c>
      <c r="AA21" s="42">
        <v>-164</v>
      </c>
      <c r="AB21" s="45" t="s">
        <v>17</v>
      </c>
      <c r="AC21" s="46">
        <f t="shared" si="2"/>
        <v>-0.164</v>
      </c>
      <c r="AD21" s="42" t="s">
        <v>27</v>
      </c>
      <c r="AE21" s="42">
        <v>66.7</v>
      </c>
      <c r="AF21" s="42">
        <v>50</v>
      </c>
      <c r="AG21" s="42">
        <v>1832</v>
      </c>
      <c r="AH21" s="47">
        <f t="shared" si="3"/>
        <v>1.832</v>
      </c>
      <c r="AI21" s="42">
        <v>91.2</v>
      </c>
      <c r="AJ21" s="42">
        <v>7996</v>
      </c>
      <c r="AK21" s="42">
        <v>112.7</v>
      </c>
      <c r="AL21" s="48">
        <f t="shared" si="0"/>
        <v>14648.672</v>
      </c>
      <c r="AM21" s="48"/>
      <c r="AN21" s="36" t="e">
        <f t="shared" si="4"/>
        <v>#DIV/0!</v>
      </c>
      <c r="AO21" s="27">
        <v>73.4895</v>
      </c>
      <c r="AP21" s="30">
        <v>116.67335766377587</v>
      </c>
      <c r="AQ21" s="27">
        <v>107.78334726433408</v>
      </c>
      <c r="AR21" s="27" t="s">
        <v>77</v>
      </c>
      <c r="AS21" s="74" t="s">
        <v>77</v>
      </c>
      <c r="AT21" s="53">
        <v>765</v>
      </c>
      <c r="AU21" s="30">
        <v>976</v>
      </c>
      <c r="AV21" s="27" t="s">
        <v>108</v>
      </c>
      <c r="AW21" s="55" t="s">
        <v>27</v>
      </c>
      <c r="AX21" s="26" t="s">
        <v>27</v>
      </c>
      <c r="AY21" s="27">
        <v>1615</v>
      </c>
      <c r="AZ21" s="30">
        <v>94.6</v>
      </c>
      <c r="BA21" s="3">
        <v>1708</v>
      </c>
      <c r="BB21" s="26">
        <f t="shared" si="5"/>
        <v>94.55503512880561</v>
      </c>
      <c r="BC21" s="60" t="s">
        <v>17</v>
      </c>
      <c r="BD21" s="27">
        <v>11849.7</v>
      </c>
      <c r="BE21" s="26">
        <v>123.1</v>
      </c>
      <c r="BF21" s="27" t="s">
        <v>27</v>
      </c>
      <c r="BG21" s="58" t="s">
        <v>27</v>
      </c>
      <c r="BH21" s="58" t="s">
        <v>27</v>
      </c>
      <c r="BI21" s="62">
        <v>0.5146618791143028</v>
      </c>
      <c r="BJ21" s="62">
        <v>0.5878030859662012</v>
      </c>
      <c r="BK21" s="64">
        <f t="shared" si="6"/>
        <v>-0.0731412068518984</v>
      </c>
      <c r="BL21" s="76">
        <v>43</v>
      </c>
      <c r="BM21" s="76">
        <v>15102</v>
      </c>
      <c r="BN21" s="62" t="s">
        <v>134</v>
      </c>
      <c r="BO21" s="19" t="s">
        <v>27</v>
      </c>
      <c r="BP21" s="20" t="s">
        <v>17</v>
      </c>
      <c r="BQ21" s="14">
        <v>34.533</v>
      </c>
      <c r="BR21" s="22">
        <f t="shared" si="7"/>
        <v>34.533</v>
      </c>
      <c r="BS21" s="16">
        <v>34533</v>
      </c>
      <c r="BT21" s="21">
        <v>16.8</v>
      </c>
      <c r="BU21" s="6"/>
      <c r="BV21" s="6"/>
      <c r="BW21" s="6"/>
      <c r="BX21" s="6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</row>
    <row r="22" spans="1:124" ht="9.75" customHeight="1">
      <c r="A22" s="60" t="s">
        <v>18</v>
      </c>
      <c r="B22" s="27" t="s">
        <v>27</v>
      </c>
      <c r="C22" s="27" t="s">
        <v>27</v>
      </c>
      <c r="D22" s="34">
        <v>0</v>
      </c>
      <c r="E22" s="36">
        <v>125.622</v>
      </c>
      <c r="F22" s="37">
        <v>93.88157747236734</v>
      </c>
      <c r="G22" s="38">
        <v>520.387</v>
      </c>
      <c r="H22" s="36">
        <v>99.4260505052628</v>
      </c>
      <c r="I22" s="39">
        <v>2415</v>
      </c>
      <c r="J22" s="40">
        <v>84.51127819548873</v>
      </c>
      <c r="K22" s="34" t="e">
        <f>I22/#REF!*100</f>
        <v>#REF!</v>
      </c>
      <c r="L22" s="41">
        <v>5207.72</v>
      </c>
      <c r="M22" s="36">
        <v>101.52609251692193</v>
      </c>
      <c r="N22" s="41">
        <v>3029.32</v>
      </c>
      <c r="O22" s="36">
        <v>119.09296053717873</v>
      </c>
      <c r="P22" s="42">
        <v>4347.9</v>
      </c>
      <c r="Q22" s="40">
        <v>31.3508</v>
      </c>
      <c r="R22" s="40">
        <f t="shared" si="1"/>
        <v>31.3508</v>
      </c>
      <c r="S22" s="43">
        <v>31350.8</v>
      </c>
      <c r="T22" s="44">
        <v>100.2</v>
      </c>
      <c r="U22" s="42">
        <v>4240</v>
      </c>
      <c r="V22" s="27" t="s">
        <v>77</v>
      </c>
      <c r="W22" s="70" t="s">
        <v>77</v>
      </c>
      <c r="X22" s="70">
        <v>20081</v>
      </c>
      <c r="Y22" s="70" t="s">
        <v>77</v>
      </c>
      <c r="Z22" s="27">
        <v>101.2</v>
      </c>
      <c r="AA22" s="42">
        <v>170</v>
      </c>
      <c r="AB22" s="45" t="s">
        <v>18</v>
      </c>
      <c r="AC22" s="42" t="s">
        <v>27</v>
      </c>
      <c r="AD22" s="42">
        <v>27.8</v>
      </c>
      <c r="AE22" s="42" t="s">
        <v>27</v>
      </c>
      <c r="AF22" s="42" t="s">
        <v>27</v>
      </c>
      <c r="AG22" s="42">
        <v>1220</v>
      </c>
      <c r="AH22" s="47">
        <f t="shared" si="3"/>
        <v>1.22</v>
      </c>
      <c r="AI22" s="42">
        <v>92.2</v>
      </c>
      <c r="AJ22" s="42">
        <v>8740.6</v>
      </c>
      <c r="AK22" s="42">
        <v>107.2</v>
      </c>
      <c r="AL22" s="48">
        <f t="shared" si="0"/>
        <v>10663.532000000001</v>
      </c>
      <c r="AM22" s="48"/>
      <c r="AN22" s="36" t="e">
        <f t="shared" si="4"/>
        <v>#DIV/0!</v>
      </c>
      <c r="AO22" s="27">
        <v>56.2495</v>
      </c>
      <c r="AP22" s="30">
        <v>107.67581686198825</v>
      </c>
      <c r="AQ22" s="27">
        <v>105.00125121349811</v>
      </c>
      <c r="AR22" s="27" t="s">
        <v>77</v>
      </c>
      <c r="AS22" s="74" t="s">
        <v>27</v>
      </c>
      <c r="AT22" s="53">
        <v>-695</v>
      </c>
      <c r="AU22" s="30">
        <v>-6350</v>
      </c>
      <c r="AV22" s="27" t="s">
        <v>85</v>
      </c>
      <c r="AW22" s="55" t="s">
        <v>77</v>
      </c>
      <c r="AX22" s="55" t="s">
        <v>77</v>
      </c>
      <c r="AY22" s="27">
        <v>741</v>
      </c>
      <c r="AZ22" s="30">
        <v>101.8</v>
      </c>
      <c r="BA22" s="3">
        <v>1114</v>
      </c>
      <c r="BB22" s="26">
        <f t="shared" si="5"/>
        <v>66.51705565529623</v>
      </c>
      <c r="BC22" s="60" t="s">
        <v>18</v>
      </c>
      <c r="BD22" s="27">
        <v>10954.5</v>
      </c>
      <c r="BE22" s="26">
        <v>114.9</v>
      </c>
      <c r="BF22" s="27" t="s">
        <v>27</v>
      </c>
      <c r="BG22" s="58" t="s">
        <v>27</v>
      </c>
      <c r="BH22" s="58" t="s">
        <v>27</v>
      </c>
      <c r="BI22" s="62">
        <v>0.6699879745748153</v>
      </c>
      <c r="BJ22" s="62">
        <v>0.7434944237918215</v>
      </c>
      <c r="BK22" s="64">
        <f t="shared" si="6"/>
        <v>-0.07350644921700622</v>
      </c>
      <c r="BL22" s="76">
        <v>39</v>
      </c>
      <c r="BM22" s="76">
        <v>7893</v>
      </c>
      <c r="BN22" s="62" t="s">
        <v>135</v>
      </c>
      <c r="BO22" s="19">
        <v>184</v>
      </c>
      <c r="BP22" s="20" t="s">
        <v>18</v>
      </c>
      <c r="BQ22" s="15">
        <v>3.03</v>
      </c>
      <c r="BR22" s="22">
        <f t="shared" si="7"/>
        <v>3.03</v>
      </c>
      <c r="BS22" s="16">
        <v>3030</v>
      </c>
      <c r="BT22" s="21" t="s">
        <v>63</v>
      </c>
      <c r="BU22" s="6"/>
      <c r="BV22" s="6"/>
      <c r="BW22" s="6"/>
      <c r="BX22" s="6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</row>
    <row r="23" spans="1:124" ht="9.75" customHeight="1">
      <c r="A23" s="60" t="s">
        <v>19</v>
      </c>
      <c r="B23" s="27">
        <v>1261.88</v>
      </c>
      <c r="C23" s="27">
        <v>122.5</v>
      </c>
      <c r="D23" s="34">
        <v>49136</v>
      </c>
      <c r="E23" s="36">
        <v>444.56499999999994</v>
      </c>
      <c r="F23" s="37">
        <v>97.86037399429873</v>
      </c>
      <c r="G23" s="38">
        <v>3074.557</v>
      </c>
      <c r="H23" s="36">
        <v>102.21783148616552</v>
      </c>
      <c r="I23" s="39">
        <v>3615</v>
      </c>
      <c r="J23" s="40">
        <v>92.82452707110241</v>
      </c>
      <c r="K23" s="34" t="e">
        <f>I23/#REF!*100</f>
        <v>#REF!</v>
      </c>
      <c r="L23" s="41">
        <v>16419.05</v>
      </c>
      <c r="M23" s="36">
        <v>92.95815395485664</v>
      </c>
      <c r="N23" s="41">
        <v>11542.59</v>
      </c>
      <c r="O23" s="36">
        <v>91.58888515950268</v>
      </c>
      <c r="P23" s="42">
        <v>12529.8</v>
      </c>
      <c r="Q23" s="40">
        <v>98.6243</v>
      </c>
      <c r="R23" s="40">
        <f t="shared" si="1"/>
        <v>98.6243</v>
      </c>
      <c r="S23" s="43">
        <v>98624.3</v>
      </c>
      <c r="T23" s="44">
        <v>105.8</v>
      </c>
      <c r="U23" s="42">
        <v>48224</v>
      </c>
      <c r="V23" s="27">
        <v>873.8462</v>
      </c>
      <c r="W23" s="70">
        <v>110</v>
      </c>
      <c r="X23" s="70">
        <v>235759.4</v>
      </c>
      <c r="Y23" s="70">
        <v>496586.6</v>
      </c>
      <c r="Z23" s="27">
        <v>108</v>
      </c>
      <c r="AA23" s="42">
        <v>3504</v>
      </c>
      <c r="AB23" s="45" t="s">
        <v>19</v>
      </c>
      <c r="AC23" s="46">
        <f t="shared" si="2"/>
        <v>3.504</v>
      </c>
      <c r="AD23" s="42">
        <v>74.3</v>
      </c>
      <c r="AE23" s="42">
        <v>26.3</v>
      </c>
      <c r="AF23" s="42">
        <v>46.2</v>
      </c>
      <c r="AG23" s="42">
        <v>5048</v>
      </c>
      <c r="AH23" s="47">
        <f t="shared" si="3"/>
        <v>5.048</v>
      </c>
      <c r="AI23" s="42">
        <v>92.2</v>
      </c>
      <c r="AJ23" s="42">
        <v>9741.4</v>
      </c>
      <c r="AK23" s="42">
        <v>106.7</v>
      </c>
      <c r="AL23" s="48">
        <f t="shared" si="0"/>
        <v>49174.5872</v>
      </c>
      <c r="AM23" s="48"/>
      <c r="AN23" s="36" t="e">
        <f t="shared" si="4"/>
        <v>#DIV/0!</v>
      </c>
      <c r="AO23" s="27">
        <v>171.8528</v>
      </c>
      <c r="AP23" s="30">
        <v>111.20738144339266</v>
      </c>
      <c r="AQ23" s="27">
        <v>106.31400367914424</v>
      </c>
      <c r="AR23" s="27">
        <v>152.786</v>
      </c>
      <c r="AS23" s="74">
        <v>120.3</v>
      </c>
      <c r="AT23" s="53">
        <v>11634</v>
      </c>
      <c r="AU23" s="30">
        <v>79900</v>
      </c>
      <c r="AV23" s="27" t="s">
        <v>109</v>
      </c>
      <c r="AW23" s="55">
        <v>18.8</v>
      </c>
      <c r="AX23" s="26">
        <v>47.8</v>
      </c>
      <c r="AY23" s="27">
        <v>4776</v>
      </c>
      <c r="AZ23" s="30">
        <v>99.9</v>
      </c>
      <c r="BA23" s="3">
        <v>4769</v>
      </c>
      <c r="BB23" s="26">
        <f t="shared" si="5"/>
        <v>100.14678129586916</v>
      </c>
      <c r="BC23" s="60" t="s">
        <v>19</v>
      </c>
      <c r="BD23" s="27">
        <v>13667.8</v>
      </c>
      <c r="BE23" s="26">
        <v>119.8</v>
      </c>
      <c r="BF23" s="27" t="s">
        <v>27</v>
      </c>
      <c r="BG23" s="58" t="s">
        <v>27</v>
      </c>
      <c r="BH23" s="58" t="s">
        <v>27</v>
      </c>
      <c r="BI23" s="62">
        <v>0.36565227648030196</v>
      </c>
      <c r="BJ23" s="62">
        <v>0.6206273978785828</v>
      </c>
      <c r="BK23" s="64">
        <f t="shared" si="6"/>
        <v>-0.2549751213982808</v>
      </c>
      <c r="BL23" s="76">
        <v>62</v>
      </c>
      <c r="BM23" s="76">
        <v>34925</v>
      </c>
      <c r="BN23" s="62" t="s">
        <v>91</v>
      </c>
      <c r="BO23" s="19">
        <v>30116</v>
      </c>
      <c r="BP23" s="20" t="s">
        <v>19</v>
      </c>
      <c r="BQ23" s="15">
        <v>1469.834</v>
      </c>
      <c r="BR23" s="22">
        <f t="shared" si="7"/>
        <v>1469.834</v>
      </c>
      <c r="BS23" s="16">
        <v>1469834</v>
      </c>
      <c r="BT23" s="21" t="s">
        <v>62</v>
      </c>
      <c r="BU23" s="6"/>
      <c r="BV23" s="6"/>
      <c r="BW23" s="6"/>
      <c r="BX23" s="6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</row>
    <row r="24" spans="1:124" ht="9.75" customHeight="1">
      <c r="A24" s="60" t="s">
        <v>20</v>
      </c>
      <c r="B24" s="27">
        <v>12.196</v>
      </c>
      <c r="C24" s="27">
        <v>28.4</v>
      </c>
      <c r="D24" s="34">
        <v>4855</v>
      </c>
      <c r="E24" s="36">
        <v>252.917</v>
      </c>
      <c r="F24" s="37">
        <v>94.63366996060002</v>
      </c>
      <c r="G24" s="38">
        <v>2146.083</v>
      </c>
      <c r="H24" s="36">
        <v>101.3803444058496</v>
      </c>
      <c r="I24" s="39">
        <v>4103</v>
      </c>
      <c r="J24" s="40">
        <v>114.28571428571428</v>
      </c>
      <c r="K24" s="34" t="e">
        <f>I24/#REF!*100</f>
        <v>#REF!</v>
      </c>
      <c r="L24" s="41">
        <v>13012.44</v>
      </c>
      <c r="M24" s="36">
        <v>102.36303349971092</v>
      </c>
      <c r="N24" s="41">
        <v>14934.54</v>
      </c>
      <c r="O24" s="36">
        <v>92.74734992755734</v>
      </c>
      <c r="P24" s="42">
        <v>8250.5</v>
      </c>
      <c r="Q24" s="40">
        <v>55.2735</v>
      </c>
      <c r="R24" s="40">
        <f t="shared" si="1"/>
        <v>55.2735</v>
      </c>
      <c r="S24" s="43">
        <v>55273.5</v>
      </c>
      <c r="T24" s="44">
        <v>110.4</v>
      </c>
      <c r="U24" s="42">
        <v>11066</v>
      </c>
      <c r="V24" s="27">
        <v>140.22070000000002</v>
      </c>
      <c r="W24" s="70">
        <v>71.7</v>
      </c>
      <c r="X24" s="70">
        <v>44691</v>
      </c>
      <c r="Y24" s="70">
        <v>82765.3</v>
      </c>
      <c r="Z24" s="27">
        <v>73.5</v>
      </c>
      <c r="AA24" s="42">
        <v>856</v>
      </c>
      <c r="AB24" s="45" t="s">
        <v>20</v>
      </c>
      <c r="AC24" s="46">
        <f t="shared" si="2"/>
        <v>0.856</v>
      </c>
      <c r="AD24" s="42">
        <v>112.2</v>
      </c>
      <c r="AE24" s="42" t="s">
        <v>27</v>
      </c>
      <c r="AF24" s="42" t="s">
        <v>27</v>
      </c>
      <c r="AG24" s="42">
        <v>2653</v>
      </c>
      <c r="AH24" s="47">
        <f t="shared" si="3"/>
        <v>2.653</v>
      </c>
      <c r="AI24" s="42">
        <v>93.6</v>
      </c>
      <c r="AJ24" s="42">
        <v>8345.7</v>
      </c>
      <c r="AK24" s="42">
        <v>103.9</v>
      </c>
      <c r="AL24" s="48">
        <f t="shared" si="0"/>
        <v>22141.1421</v>
      </c>
      <c r="AM24" s="48"/>
      <c r="AN24" s="36" t="e">
        <f t="shared" si="4"/>
        <v>#DIV/0!</v>
      </c>
      <c r="AO24" s="27">
        <v>99.2169</v>
      </c>
      <c r="AP24" s="30">
        <v>111.21832129658617</v>
      </c>
      <c r="AQ24" s="27">
        <v>106.79774986131513</v>
      </c>
      <c r="AR24" s="27">
        <v>29.359</v>
      </c>
      <c r="AS24" s="74">
        <v>95.2</v>
      </c>
      <c r="AT24" s="53">
        <v>7190</v>
      </c>
      <c r="AU24" s="30">
        <v>18595</v>
      </c>
      <c r="AV24" s="27" t="s">
        <v>110</v>
      </c>
      <c r="AW24" s="55" t="s">
        <v>27</v>
      </c>
      <c r="AX24" s="26" t="s">
        <v>27</v>
      </c>
      <c r="AY24" s="27">
        <v>2269</v>
      </c>
      <c r="AZ24" s="30">
        <v>94.9</v>
      </c>
      <c r="BA24" s="3">
        <v>2462</v>
      </c>
      <c r="BB24" s="26">
        <f t="shared" si="5"/>
        <v>92.16084484159221</v>
      </c>
      <c r="BC24" s="60" t="s">
        <v>20</v>
      </c>
      <c r="BD24" s="27">
        <v>11773.1</v>
      </c>
      <c r="BE24" s="26">
        <v>119.4</v>
      </c>
      <c r="BF24" s="27" t="s">
        <v>27</v>
      </c>
      <c r="BG24" s="58" t="s">
        <v>27</v>
      </c>
      <c r="BH24" s="58" t="s">
        <v>27</v>
      </c>
      <c r="BI24" s="62">
        <v>0.2731983042863872</v>
      </c>
      <c r="BJ24" s="62">
        <v>0.2799505969534788</v>
      </c>
      <c r="BK24" s="64">
        <f t="shared" si="6"/>
        <v>-0.006752292667091597</v>
      </c>
      <c r="BL24" s="76">
        <v>29</v>
      </c>
      <c r="BM24" s="76">
        <v>25702</v>
      </c>
      <c r="BN24" s="62" t="s">
        <v>136</v>
      </c>
      <c r="BO24" s="19" t="s">
        <v>27</v>
      </c>
      <c r="BP24" s="20" t="s">
        <v>20</v>
      </c>
      <c r="BQ24" s="14">
        <v>40.969</v>
      </c>
      <c r="BR24" s="22">
        <f t="shared" si="7"/>
        <v>40.969</v>
      </c>
      <c r="BS24" s="16">
        <v>40969</v>
      </c>
      <c r="BT24" s="21" t="s">
        <v>64</v>
      </c>
      <c r="BU24" s="6"/>
      <c r="BV24" s="6"/>
      <c r="BW24" s="6"/>
      <c r="BX24" s="6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</row>
    <row r="25" spans="1:124" ht="9.75" customHeight="1" thickBot="1">
      <c r="A25" s="60" t="s">
        <v>21</v>
      </c>
      <c r="B25" s="27" t="s">
        <v>77</v>
      </c>
      <c r="C25" s="27">
        <v>198</v>
      </c>
      <c r="D25" s="34">
        <v>89</v>
      </c>
      <c r="E25" s="36">
        <v>176.076</v>
      </c>
      <c r="F25" s="37">
        <v>88.84829646374939</v>
      </c>
      <c r="G25" s="38">
        <v>1181.5610000000001</v>
      </c>
      <c r="H25" s="36">
        <v>100.3580938467484</v>
      </c>
      <c r="I25" s="39">
        <v>3112</v>
      </c>
      <c r="J25" s="40">
        <v>93.13113291703836</v>
      </c>
      <c r="K25" s="34" t="e">
        <f>I25/#REF!*100</f>
        <v>#REF!</v>
      </c>
      <c r="L25" s="41">
        <v>9192.31</v>
      </c>
      <c r="M25" s="36">
        <v>99.78051631853572</v>
      </c>
      <c r="N25" s="41">
        <v>6040.44</v>
      </c>
      <c r="O25" s="36">
        <v>77.33198481638192</v>
      </c>
      <c r="P25" s="42">
        <v>4194.2</v>
      </c>
      <c r="Q25" s="40">
        <v>34.5741</v>
      </c>
      <c r="R25" s="40">
        <f t="shared" si="1"/>
        <v>34.5741</v>
      </c>
      <c r="S25" s="50">
        <v>34574.1</v>
      </c>
      <c r="T25" s="44">
        <v>107.4</v>
      </c>
      <c r="U25" s="42">
        <v>11862</v>
      </c>
      <c r="V25" s="27">
        <v>212.2113</v>
      </c>
      <c r="W25" s="70">
        <v>102.7</v>
      </c>
      <c r="X25" s="70">
        <v>59707.3</v>
      </c>
      <c r="Y25" s="70">
        <v>121051.3</v>
      </c>
      <c r="Z25" s="27">
        <v>104.6</v>
      </c>
      <c r="AA25" s="42">
        <v>604</v>
      </c>
      <c r="AB25" s="45" t="s">
        <v>21</v>
      </c>
      <c r="AC25" s="46">
        <f t="shared" si="2"/>
        <v>0.604</v>
      </c>
      <c r="AD25" s="42" t="s">
        <v>53</v>
      </c>
      <c r="AE25" s="42">
        <v>20</v>
      </c>
      <c r="AF25" s="42">
        <v>66.7</v>
      </c>
      <c r="AG25" s="42">
        <v>1883</v>
      </c>
      <c r="AH25" s="47">
        <f t="shared" si="3"/>
        <v>1.883</v>
      </c>
      <c r="AI25" s="42">
        <v>92.4</v>
      </c>
      <c r="AJ25" s="42">
        <v>8033.7</v>
      </c>
      <c r="AK25" s="42">
        <v>106.4</v>
      </c>
      <c r="AL25" s="48">
        <f t="shared" si="0"/>
        <v>15127.4571</v>
      </c>
      <c r="AM25" s="48"/>
      <c r="AN25" s="36" t="e">
        <f t="shared" si="4"/>
        <v>#DIV/0!</v>
      </c>
      <c r="AO25" s="27">
        <v>65.6908</v>
      </c>
      <c r="AP25" s="30">
        <v>116.77981661380397</v>
      </c>
      <c r="AQ25" s="27">
        <v>111.60865515657309</v>
      </c>
      <c r="AR25" s="27">
        <v>23.56</v>
      </c>
      <c r="AS25" s="75" t="s">
        <v>82</v>
      </c>
      <c r="AT25" s="54">
        <v>6215</v>
      </c>
      <c r="AU25" s="30">
        <v>12005</v>
      </c>
      <c r="AV25" s="27" t="s">
        <v>111</v>
      </c>
      <c r="AW25" s="30" t="s">
        <v>27</v>
      </c>
      <c r="AX25" s="30" t="s">
        <v>27</v>
      </c>
      <c r="AY25" s="27">
        <v>1689</v>
      </c>
      <c r="AZ25" s="30">
        <v>100.5</v>
      </c>
      <c r="BA25" s="3">
        <v>1682</v>
      </c>
      <c r="BB25" s="26">
        <f t="shared" si="5"/>
        <v>100.41617122473245</v>
      </c>
      <c r="BC25" s="60" t="s">
        <v>21</v>
      </c>
      <c r="BD25" s="27">
        <v>11740.6</v>
      </c>
      <c r="BE25" s="26">
        <v>119</v>
      </c>
      <c r="BF25" s="27" t="s">
        <v>27</v>
      </c>
      <c r="BG25" s="58" t="s">
        <v>27</v>
      </c>
      <c r="BH25" s="58" t="s">
        <v>27</v>
      </c>
      <c r="BI25" s="62">
        <v>0.3161555485298767</v>
      </c>
      <c r="BJ25" s="63">
        <v>0.3990877993158495</v>
      </c>
      <c r="BK25" s="64">
        <f t="shared" si="6"/>
        <v>-0.08293225078597277</v>
      </c>
      <c r="BL25" s="76">
        <v>30</v>
      </c>
      <c r="BM25" s="76">
        <v>10687</v>
      </c>
      <c r="BN25" s="62" t="s">
        <v>137</v>
      </c>
      <c r="BO25" s="19" t="s">
        <v>27</v>
      </c>
      <c r="BP25" s="20" t="s">
        <v>21</v>
      </c>
      <c r="BQ25" s="14">
        <v>20.593</v>
      </c>
      <c r="BR25" s="22">
        <f t="shared" si="7"/>
        <v>20.593</v>
      </c>
      <c r="BS25" s="16">
        <v>20593</v>
      </c>
      <c r="BT25" s="21" t="s">
        <v>65</v>
      </c>
      <c r="BU25" s="6"/>
      <c r="BV25" s="6"/>
      <c r="BW25" s="6"/>
      <c r="BX25" s="6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</row>
    <row r="26" spans="1:124" ht="9.75" customHeight="1" thickTop="1">
      <c r="A26" s="60"/>
      <c r="B26" s="27"/>
      <c r="C26" s="27"/>
      <c r="D26" s="34"/>
      <c r="E26" s="36"/>
      <c r="F26" s="37"/>
      <c r="G26" s="38"/>
      <c r="H26" s="51"/>
      <c r="I26" s="39"/>
      <c r="J26" s="40"/>
      <c r="K26" s="34"/>
      <c r="L26" s="41"/>
      <c r="M26" s="36"/>
      <c r="N26" s="41"/>
      <c r="O26" s="51"/>
      <c r="P26" s="42"/>
      <c r="Q26" s="40"/>
      <c r="R26" s="40"/>
      <c r="S26" s="43"/>
      <c r="T26" s="44"/>
      <c r="U26" s="42"/>
      <c r="V26" s="27"/>
      <c r="W26" s="26"/>
      <c r="X26" s="31"/>
      <c r="Y26" s="68"/>
      <c r="Z26" s="27"/>
      <c r="AA26" s="42"/>
      <c r="AB26" s="45"/>
      <c r="AC26" s="46"/>
      <c r="AD26" s="42"/>
      <c r="AE26" s="42"/>
      <c r="AF26" s="42"/>
      <c r="AG26" s="42"/>
      <c r="AH26" s="47"/>
      <c r="AI26" s="42"/>
      <c r="AJ26" s="42"/>
      <c r="AK26" s="42"/>
      <c r="AL26" s="52"/>
      <c r="AM26" s="52"/>
      <c r="AN26" s="36"/>
      <c r="AO26" s="27"/>
      <c r="AP26" s="30"/>
      <c r="AQ26" s="27"/>
      <c r="AR26" s="27"/>
      <c r="AS26" s="30"/>
      <c r="AT26" s="30"/>
      <c r="AU26" s="30"/>
      <c r="AV26" s="27"/>
      <c r="AW26" s="69"/>
      <c r="AX26" s="35"/>
      <c r="AY26" s="27"/>
      <c r="AZ26" s="30"/>
      <c r="BA26" s="3"/>
      <c r="BB26" s="26"/>
      <c r="BC26" s="60"/>
      <c r="BD26" s="27"/>
      <c r="BE26" s="26"/>
      <c r="BF26" s="27"/>
      <c r="BG26" s="58"/>
      <c r="BH26" s="58"/>
      <c r="BI26" s="62"/>
      <c r="BJ26" s="66"/>
      <c r="BK26" s="67"/>
      <c r="BL26" s="76"/>
      <c r="BM26" s="76"/>
      <c r="BN26" s="26"/>
      <c r="BO26" s="19"/>
      <c r="BP26" s="20"/>
      <c r="BQ26" s="14"/>
      <c r="BR26" s="22"/>
      <c r="BS26" s="25"/>
      <c r="BT26" s="21"/>
      <c r="BU26" s="6"/>
      <c r="BV26" s="6"/>
      <c r="BW26" s="6"/>
      <c r="BX26" s="6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</row>
    <row r="27" spans="1:124" ht="9.75" customHeight="1">
      <c r="A27" s="60" t="s">
        <v>22</v>
      </c>
      <c r="B27" s="27">
        <v>4138.213</v>
      </c>
      <c r="C27" s="27">
        <v>112</v>
      </c>
      <c r="D27" s="34">
        <v>179944</v>
      </c>
      <c r="E27" s="36"/>
      <c r="F27" s="36"/>
      <c r="G27" s="36"/>
      <c r="H27" s="51"/>
      <c r="I27" s="36"/>
      <c r="J27" s="36"/>
      <c r="K27" s="34"/>
      <c r="L27" s="36"/>
      <c r="M27" s="36"/>
      <c r="N27" s="36"/>
      <c r="O27" s="51"/>
      <c r="P27" s="42">
        <v>18947.8</v>
      </c>
      <c r="Q27" s="40">
        <v>151.3452</v>
      </c>
      <c r="R27" s="40">
        <f>S27/1000</f>
        <v>151.3452</v>
      </c>
      <c r="S27" s="43">
        <v>151345.2</v>
      </c>
      <c r="T27" s="44">
        <v>96.5</v>
      </c>
      <c r="U27" s="42">
        <v>19106</v>
      </c>
      <c r="V27" s="27">
        <v>656.3653</v>
      </c>
      <c r="W27" s="70">
        <v>145.3</v>
      </c>
      <c r="X27" s="70">
        <v>196545.1</v>
      </c>
      <c r="Y27" s="70">
        <v>362939.3</v>
      </c>
      <c r="Z27" s="27">
        <v>134.7</v>
      </c>
      <c r="AA27" s="42">
        <v>22239</v>
      </c>
      <c r="AB27" s="45" t="s">
        <v>22</v>
      </c>
      <c r="AC27" s="46">
        <f t="shared" si="2"/>
        <v>22.239</v>
      </c>
      <c r="AD27" s="42">
        <v>172.5</v>
      </c>
      <c r="AE27" s="42">
        <v>44.4</v>
      </c>
      <c r="AF27" s="42">
        <v>46.2</v>
      </c>
      <c r="AG27" s="42">
        <v>10144</v>
      </c>
      <c r="AH27" s="47">
        <f t="shared" si="3"/>
        <v>10.144</v>
      </c>
      <c r="AI27" s="42">
        <v>92.9</v>
      </c>
      <c r="AJ27" s="42">
        <v>10074.7</v>
      </c>
      <c r="AK27" s="42">
        <v>112.6</v>
      </c>
      <c r="AL27" s="52"/>
      <c r="AM27" s="52">
        <f>AH27*AJ27</f>
        <v>102197.7568</v>
      </c>
      <c r="AN27" s="36" t="e">
        <f>AJ27/$AJ$33*100</f>
        <v>#DIV/0!</v>
      </c>
      <c r="AO27" s="27">
        <v>265.5981</v>
      </c>
      <c r="AP27" s="30">
        <v>155025.9</v>
      </c>
      <c r="AQ27" s="27">
        <v>108.61789018388919</v>
      </c>
      <c r="AR27" s="27">
        <v>360.238</v>
      </c>
      <c r="AS27" s="30">
        <f>AT27/1000</f>
        <v>57.23</v>
      </c>
      <c r="AT27" s="30">
        <v>57230</v>
      </c>
      <c r="AU27" s="30">
        <v>134999</v>
      </c>
      <c r="AV27" s="27" t="s">
        <v>112</v>
      </c>
      <c r="AW27" s="56">
        <v>25</v>
      </c>
      <c r="AX27" s="26">
        <v>42.7</v>
      </c>
      <c r="AY27" s="27">
        <v>10164</v>
      </c>
      <c r="AZ27" s="30">
        <v>9985</v>
      </c>
      <c r="BA27" s="3">
        <v>9970</v>
      </c>
      <c r="BB27" s="26">
        <f t="shared" si="5"/>
        <v>101.94583751253761</v>
      </c>
      <c r="BC27" s="60" t="s">
        <v>22</v>
      </c>
      <c r="BD27" s="27">
        <v>14289</v>
      </c>
      <c r="BE27" s="26">
        <v>119.1</v>
      </c>
      <c r="BF27" s="27" t="s">
        <v>27</v>
      </c>
      <c r="BG27" s="58" t="s">
        <v>27</v>
      </c>
      <c r="BH27" s="58" t="s">
        <v>27</v>
      </c>
      <c r="BI27" s="62">
        <v>0.38234117280931845</v>
      </c>
      <c r="BJ27" s="63">
        <v>0.4782063342740671</v>
      </c>
      <c r="BK27" s="64">
        <f t="shared" si="6"/>
        <v>-0.09586516146474866</v>
      </c>
      <c r="BL27" s="76">
        <v>86</v>
      </c>
      <c r="BM27" s="76">
        <v>27057</v>
      </c>
      <c r="BN27" s="62" t="s">
        <v>138</v>
      </c>
      <c r="BO27" s="19">
        <v>1272</v>
      </c>
      <c r="BP27" s="20" t="s">
        <v>22</v>
      </c>
      <c r="BQ27" s="15">
        <v>92.8</v>
      </c>
      <c r="BR27" s="22"/>
      <c r="BS27" s="17"/>
      <c r="BT27" s="21">
        <v>29.8</v>
      </c>
      <c r="BU27" s="6"/>
      <c r="BV27" s="6"/>
      <c r="BW27" s="6"/>
      <c r="BX27" s="6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</row>
    <row r="28" spans="1:124" ht="9.75" customHeight="1">
      <c r="A28" s="60" t="s">
        <v>23</v>
      </c>
      <c r="B28" s="27">
        <v>15777.112</v>
      </c>
      <c r="C28" s="27">
        <v>125.5</v>
      </c>
      <c r="D28" s="34">
        <v>36199</v>
      </c>
      <c r="E28" s="36"/>
      <c r="F28" s="36"/>
      <c r="G28" s="36"/>
      <c r="H28" s="51"/>
      <c r="I28" s="36"/>
      <c r="J28" s="36"/>
      <c r="K28" s="34"/>
      <c r="L28" s="36"/>
      <c r="M28" s="36"/>
      <c r="N28" s="36"/>
      <c r="O28" s="51"/>
      <c r="P28" s="42">
        <v>59270.6</v>
      </c>
      <c r="Q28" s="40">
        <v>448.7025</v>
      </c>
      <c r="R28" s="40">
        <f>S28/1000</f>
        <v>448.7025</v>
      </c>
      <c r="S28" s="43">
        <v>448702.5</v>
      </c>
      <c r="T28" s="44">
        <v>160</v>
      </c>
      <c r="U28" s="42">
        <v>47761</v>
      </c>
      <c r="V28" s="27">
        <v>1477.9621000000002</v>
      </c>
      <c r="W28" s="70">
        <v>153.1</v>
      </c>
      <c r="X28" s="70">
        <v>433765.2</v>
      </c>
      <c r="Y28" s="70">
        <v>818233.9</v>
      </c>
      <c r="Z28" s="27">
        <v>137.5</v>
      </c>
      <c r="AA28" s="42">
        <v>-21976</v>
      </c>
      <c r="AB28" s="45" t="s">
        <v>23</v>
      </c>
      <c r="AC28" s="46">
        <f t="shared" si="2"/>
        <v>-21.976</v>
      </c>
      <c r="AD28" s="42" t="s">
        <v>27</v>
      </c>
      <c r="AE28" s="42">
        <v>55.6</v>
      </c>
      <c r="AF28" s="42">
        <v>41.4</v>
      </c>
      <c r="AG28" s="42">
        <v>11267</v>
      </c>
      <c r="AH28" s="47">
        <f t="shared" si="3"/>
        <v>11.267</v>
      </c>
      <c r="AI28" s="42">
        <v>88.3</v>
      </c>
      <c r="AJ28" s="42">
        <v>11448.4</v>
      </c>
      <c r="AK28" s="42">
        <v>116.9</v>
      </c>
      <c r="AL28" s="52"/>
      <c r="AM28" s="52">
        <f>AH28*AJ28</f>
        <v>128989.12279999998</v>
      </c>
      <c r="AN28" s="36" t="e">
        <f>AJ28/$AJ$33*100</f>
        <v>#DIV/0!</v>
      </c>
      <c r="AO28" s="27">
        <v>631.9218000000001</v>
      </c>
      <c r="AP28" s="30">
        <v>361302.1</v>
      </c>
      <c r="AQ28" s="27">
        <v>89.8408690156008</v>
      </c>
      <c r="AR28" s="27">
        <v>1275.403</v>
      </c>
      <c r="AS28" s="30">
        <f>AT28/1000</f>
        <v>719.975</v>
      </c>
      <c r="AT28" s="30">
        <v>719975</v>
      </c>
      <c r="AU28" s="30">
        <v>1063531</v>
      </c>
      <c r="AV28" s="27" t="s">
        <v>90</v>
      </c>
      <c r="AW28" s="30">
        <v>20.8</v>
      </c>
      <c r="AX28" s="26">
        <v>28.7</v>
      </c>
      <c r="AY28" s="27">
        <v>12173</v>
      </c>
      <c r="AZ28" s="30">
        <v>11822</v>
      </c>
      <c r="BA28" s="3">
        <v>11917</v>
      </c>
      <c r="BB28" s="26">
        <f t="shared" si="5"/>
        <v>102.14819165897457</v>
      </c>
      <c r="BC28" s="60" t="s">
        <v>23</v>
      </c>
      <c r="BD28" s="27">
        <v>17560.4</v>
      </c>
      <c r="BE28" s="26">
        <v>113.4</v>
      </c>
      <c r="BF28" s="27" t="s">
        <v>27</v>
      </c>
      <c r="BG28" s="58" t="s">
        <v>27</v>
      </c>
      <c r="BH28" s="58" t="s">
        <v>27</v>
      </c>
      <c r="BI28" s="62">
        <v>0.9142530623906289</v>
      </c>
      <c r="BJ28" s="63">
        <v>1.0131230026517986</v>
      </c>
      <c r="BK28" s="64">
        <f t="shared" si="6"/>
        <v>-0.09886994026116969</v>
      </c>
      <c r="BL28" s="76">
        <v>256</v>
      </c>
      <c r="BM28" s="76">
        <v>49036</v>
      </c>
      <c r="BN28" s="62" t="s">
        <v>139</v>
      </c>
      <c r="BO28" s="19">
        <v>86008</v>
      </c>
      <c r="BP28" s="20" t="s">
        <v>23</v>
      </c>
      <c r="BQ28" s="15">
        <v>941.9</v>
      </c>
      <c r="BR28" s="22"/>
      <c r="BS28" s="17"/>
      <c r="BT28" s="21">
        <v>54.8</v>
      </c>
      <c r="BU28" s="6"/>
      <c r="BV28" s="6"/>
      <c r="BW28" s="6"/>
      <c r="BX28" s="6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</row>
    <row r="29" spans="1:124" ht="9.75" customHeight="1">
      <c r="A29" s="60" t="s">
        <v>24</v>
      </c>
      <c r="B29" s="27">
        <v>17107.112</v>
      </c>
      <c r="C29" s="27">
        <v>96.5</v>
      </c>
      <c r="D29" s="34">
        <v>599677</v>
      </c>
      <c r="E29" s="36"/>
      <c r="F29" s="36"/>
      <c r="G29" s="36"/>
      <c r="H29" s="51"/>
      <c r="I29" s="36"/>
      <c r="J29" s="36"/>
      <c r="K29" s="34"/>
      <c r="L29" s="36"/>
      <c r="M29" s="36"/>
      <c r="N29" s="36"/>
      <c r="O29" s="51"/>
      <c r="P29" s="42">
        <v>108223.5</v>
      </c>
      <c r="Q29" s="40">
        <v>635.9</v>
      </c>
      <c r="R29" s="40"/>
      <c r="S29" s="43"/>
      <c r="T29" s="40">
        <v>73.2</v>
      </c>
      <c r="U29" s="42">
        <v>79976</v>
      </c>
      <c r="V29" s="27">
        <v>3663.3905</v>
      </c>
      <c r="W29" s="70">
        <v>116.3</v>
      </c>
      <c r="X29" s="70">
        <v>986854.8</v>
      </c>
      <c r="Y29" s="70">
        <v>1962068.5</v>
      </c>
      <c r="Z29" s="27">
        <v>115.1</v>
      </c>
      <c r="AA29" s="42">
        <v>-37700</v>
      </c>
      <c r="AB29" s="45" t="s">
        <v>24</v>
      </c>
      <c r="AC29" s="46">
        <f t="shared" si="2"/>
        <v>-37.7</v>
      </c>
      <c r="AD29" s="42" t="s">
        <v>27</v>
      </c>
      <c r="AE29" s="42">
        <v>38</v>
      </c>
      <c r="AF29" s="42">
        <v>34.6</v>
      </c>
      <c r="AG29" s="42">
        <v>25953</v>
      </c>
      <c r="AH29" s="47">
        <f t="shared" si="3"/>
        <v>25.953</v>
      </c>
      <c r="AI29" s="42">
        <v>90.4</v>
      </c>
      <c r="AJ29" s="42">
        <v>10787.1</v>
      </c>
      <c r="AK29" s="42">
        <v>103.8</v>
      </c>
      <c r="AL29" s="52"/>
      <c r="AM29" s="52">
        <f>AH29*AJ29</f>
        <v>279957.6063</v>
      </c>
      <c r="AN29" s="36" t="e">
        <f>AJ29/$AJ$33*100</f>
        <v>#DIV/0!</v>
      </c>
      <c r="AO29" s="27">
        <v>923.1196</v>
      </c>
      <c r="AP29" s="30">
        <v>534169.2</v>
      </c>
      <c r="AQ29" s="27">
        <v>94.11758873039146</v>
      </c>
      <c r="AR29" s="27">
        <v>706.824</v>
      </c>
      <c r="AS29" s="30">
        <f>AT29/1000</f>
        <v>209.619</v>
      </c>
      <c r="AT29" s="30">
        <v>209619</v>
      </c>
      <c r="AU29" s="30">
        <v>364247</v>
      </c>
      <c r="AV29" s="27" t="s">
        <v>113</v>
      </c>
      <c r="AW29" s="30">
        <v>30</v>
      </c>
      <c r="AX29" s="26">
        <v>45.8</v>
      </c>
      <c r="AY29" s="27">
        <v>23929</v>
      </c>
      <c r="AZ29" s="30">
        <v>24856</v>
      </c>
      <c r="BA29" s="3">
        <v>24745</v>
      </c>
      <c r="BB29" s="26">
        <f t="shared" si="5"/>
        <v>96.70236411396242</v>
      </c>
      <c r="BC29" s="60" t="s">
        <v>24</v>
      </c>
      <c r="BD29" s="27">
        <v>17285.3</v>
      </c>
      <c r="BE29" s="26">
        <v>117</v>
      </c>
      <c r="BF29" s="87">
        <v>26.238</v>
      </c>
      <c r="BG29" s="57">
        <v>62.226</v>
      </c>
      <c r="BH29" s="61">
        <f>BF29/BG29*100</f>
        <v>42.16565422813615</v>
      </c>
      <c r="BI29" s="62">
        <v>0.7526531021852029</v>
      </c>
      <c r="BJ29" s="63">
        <v>1.0879804069329315</v>
      </c>
      <c r="BK29" s="64">
        <f t="shared" si="6"/>
        <v>-0.33532730474772865</v>
      </c>
      <c r="BL29" s="76">
        <v>600</v>
      </c>
      <c r="BM29" s="76">
        <v>29288</v>
      </c>
      <c r="BN29" s="62" t="s">
        <v>140</v>
      </c>
      <c r="BO29" s="19">
        <v>26856</v>
      </c>
      <c r="BP29" s="20" t="s">
        <v>24</v>
      </c>
      <c r="BQ29" s="15">
        <v>2507.2</v>
      </c>
      <c r="BR29" s="22"/>
      <c r="BS29" s="16"/>
      <c r="BT29" s="21" t="s">
        <v>66</v>
      </c>
      <c r="BU29" s="6"/>
      <c r="BV29" s="6"/>
      <c r="BW29" s="6"/>
      <c r="BX29" s="6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</row>
    <row r="30" spans="1:124" s="5" customFormat="1" ht="9.75" customHeight="1">
      <c r="A30" s="60" t="s">
        <v>25</v>
      </c>
      <c r="B30" s="27">
        <v>73709.353</v>
      </c>
      <c r="C30" s="27">
        <v>107.8</v>
      </c>
      <c r="D30" s="36">
        <v>1872122</v>
      </c>
      <c r="E30" s="36"/>
      <c r="F30" s="36"/>
      <c r="G30" s="36"/>
      <c r="H30" s="51"/>
      <c r="I30" s="36"/>
      <c r="J30" s="36"/>
      <c r="K30" s="34"/>
      <c r="L30" s="36"/>
      <c r="M30" s="36"/>
      <c r="N30" s="36"/>
      <c r="O30" s="51"/>
      <c r="P30" s="39">
        <v>970495.4</v>
      </c>
      <c r="Q30" s="40">
        <v>8910.6</v>
      </c>
      <c r="R30" s="40"/>
      <c r="S30" s="43"/>
      <c r="T30" s="40">
        <v>110</v>
      </c>
      <c r="U30" s="39">
        <v>970920</v>
      </c>
      <c r="V30" s="27">
        <v>21824.6928</v>
      </c>
      <c r="W30" s="70">
        <f>X30/1000</f>
        <v>6378.7878</v>
      </c>
      <c r="X30" s="70">
        <v>6378787.8</v>
      </c>
      <c r="Y30" s="70">
        <v>11745885.5</v>
      </c>
      <c r="Z30" s="27">
        <v>114.5</v>
      </c>
      <c r="AA30" s="39">
        <v>64647</v>
      </c>
      <c r="AB30" s="45" t="s">
        <v>25</v>
      </c>
      <c r="AC30" s="46">
        <f t="shared" si="2"/>
        <v>64.647</v>
      </c>
      <c r="AD30" s="39">
        <v>101.7</v>
      </c>
      <c r="AE30" s="39">
        <v>43.9</v>
      </c>
      <c r="AF30" s="39">
        <v>37.3</v>
      </c>
      <c r="AG30" s="39">
        <v>142389</v>
      </c>
      <c r="AH30" s="47">
        <f t="shared" si="3"/>
        <v>142.389</v>
      </c>
      <c r="AI30" s="39">
        <v>93</v>
      </c>
      <c r="AJ30" s="39">
        <v>14037.6</v>
      </c>
      <c r="AK30" s="39">
        <v>110.1</v>
      </c>
      <c r="AL30" s="48"/>
      <c r="AM30" s="52">
        <f>AH30*AJ30</f>
        <v>1998799.8264000001</v>
      </c>
      <c r="AN30" s="36" t="e">
        <f>AJ30/$AJ$33*100</f>
        <v>#DIV/0!</v>
      </c>
      <c r="AO30" s="27">
        <v>13834.8271</v>
      </c>
      <c r="AP30" s="30">
        <v>7876220.2</v>
      </c>
      <c r="AQ30" s="27">
        <v>108.46759788151653</v>
      </c>
      <c r="AR30" s="27">
        <v>7620.156</v>
      </c>
      <c r="AS30" s="30">
        <f>AT30/1000</f>
        <v>-31.052</v>
      </c>
      <c r="AT30" s="30">
        <v>-31052</v>
      </c>
      <c r="AU30" s="30">
        <v>3551297</v>
      </c>
      <c r="AV30" s="27" t="s">
        <v>114</v>
      </c>
      <c r="AW30" s="30">
        <v>29.9</v>
      </c>
      <c r="AX30" s="30">
        <v>53.9</v>
      </c>
      <c r="AY30" s="27">
        <v>138758</v>
      </c>
      <c r="AZ30" s="30">
        <v>140706</v>
      </c>
      <c r="BA30" s="3">
        <v>140691</v>
      </c>
      <c r="BB30" s="26">
        <f t="shared" si="5"/>
        <v>98.62606705475119</v>
      </c>
      <c r="BC30" s="60" t="s">
        <v>25</v>
      </c>
      <c r="BD30" s="27">
        <v>20248.5</v>
      </c>
      <c r="BE30" s="26">
        <v>116.1</v>
      </c>
      <c r="BF30" s="27" t="s">
        <v>27</v>
      </c>
      <c r="BG30" s="58">
        <v>9.477</v>
      </c>
      <c r="BH30" s="27" t="s">
        <v>27</v>
      </c>
      <c r="BI30" s="62">
        <v>0.8845398383259542</v>
      </c>
      <c r="BJ30" s="63">
        <v>1.3346933110400279</v>
      </c>
      <c r="BK30" s="64">
        <f t="shared" si="6"/>
        <v>-0.4501534727140737</v>
      </c>
      <c r="BL30" s="76">
        <v>2729</v>
      </c>
      <c r="BM30" s="76">
        <v>257453</v>
      </c>
      <c r="BN30" s="62" t="s">
        <v>129</v>
      </c>
      <c r="BO30" s="18">
        <v>792054</v>
      </c>
      <c r="BP30" s="20" t="s">
        <v>25</v>
      </c>
      <c r="BQ30" s="15">
        <v>5294.4</v>
      </c>
      <c r="BR30" s="22"/>
      <c r="BS30" s="16"/>
      <c r="BT30" s="21">
        <v>87.9</v>
      </c>
      <c r="BU30" s="9"/>
      <c r="BV30" s="9"/>
      <c r="BW30" s="9"/>
      <c r="BX30" s="9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</row>
    <row r="31" spans="1:124" ht="9.75" customHeight="1">
      <c r="A31" s="60" t="s">
        <v>26</v>
      </c>
      <c r="B31" s="27">
        <v>5666.273</v>
      </c>
      <c r="C31" s="27">
        <v>129</v>
      </c>
      <c r="D31" s="36">
        <v>141902</v>
      </c>
      <c r="E31" s="36"/>
      <c r="F31" s="36"/>
      <c r="G31" s="36"/>
      <c r="H31" s="51"/>
      <c r="I31" s="36"/>
      <c r="J31" s="36"/>
      <c r="K31" s="34"/>
      <c r="L31" s="36"/>
      <c r="M31" s="36"/>
      <c r="N31" s="36"/>
      <c r="O31" s="51"/>
      <c r="P31" s="39">
        <v>19920.7</v>
      </c>
      <c r="Q31" s="40">
        <v>111.7</v>
      </c>
      <c r="R31" s="40"/>
      <c r="S31" s="43"/>
      <c r="T31" s="40">
        <v>75.4</v>
      </c>
      <c r="U31" s="39">
        <v>18301</v>
      </c>
      <c r="V31" s="27">
        <v>509.50390000000004</v>
      </c>
      <c r="W31" s="70">
        <f>X31/1000</f>
        <v>146.0771</v>
      </c>
      <c r="X31" s="70">
        <v>146077.1</v>
      </c>
      <c r="Y31" s="70">
        <v>279691.6</v>
      </c>
      <c r="Z31" s="27">
        <v>131</v>
      </c>
      <c r="AA31" s="39">
        <v>1032</v>
      </c>
      <c r="AB31" s="45" t="s">
        <v>26</v>
      </c>
      <c r="AC31" s="46">
        <f t="shared" si="2"/>
        <v>1.032</v>
      </c>
      <c r="AD31" s="39" t="s">
        <v>27</v>
      </c>
      <c r="AE31" s="39">
        <v>45</v>
      </c>
      <c r="AF31" s="39">
        <v>50</v>
      </c>
      <c r="AG31" s="39">
        <v>7116</v>
      </c>
      <c r="AH31" s="47">
        <f t="shared" si="3"/>
        <v>7.116</v>
      </c>
      <c r="AI31" s="39">
        <v>89.9</v>
      </c>
      <c r="AJ31" s="39">
        <v>11500.3</v>
      </c>
      <c r="AK31" s="42">
        <v>93.8</v>
      </c>
      <c r="AL31" s="48"/>
      <c r="AM31" s="52">
        <f>AH31*AJ31</f>
        <v>81836.13479999999</v>
      </c>
      <c r="AN31" s="36" t="e">
        <f>AJ31/$AJ$33*100</f>
        <v>#DIV/0!</v>
      </c>
      <c r="AO31" s="27">
        <v>202.07770000000002</v>
      </c>
      <c r="AP31" s="30">
        <v>115586.3</v>
      </c>
      <c r="AQ31" s="27">
        <v>114.95346063799295</v>
      </c>
      <c r="AR31" s="27">
        <v>207.13</v>
      </c>
      <c r="AS31" s="30">
        <f>AT31/1000</f>
        <v>1127.842</v>
      </c>
      <c r="AT31" s="30">
        <v>1127842</v>
      </c>
      <c r="AU31" s="30">
        <v>64569</v>
      </c>
      <c r="AV31" s="27" t="s">
        <v>115</v>
      </c>
      <c r="AW31" s="30">
        <v>42.1</v>
      </c>
      <c r="AX31" s="30" t="s">
        <v>73</v>
      </c>
      <c r="AY31" s="27">
        <v>7384</v>
      </c>
      <c r="AZ31" s="77">
        <v>7044</v>
      </c>
      <c r="BA31" s="3">
        <v>7008</v>
      </c>
      <c r="BB31" s="26">
        <f t="shared" si="5"/>
        <v>105.36529680365297</v>
      </c>
      <c r="BC31" s="60" t="s">
        <v>26</v>
      </c>
      <c r="BD31" s="27">
        <v>16649.7</v>
      </c>
      <c r="BE31" s="26">
        <v>122</v>
      </c>
      <c r="BF31" s="27" t="s">
        <v>27</v>
      </c>
      <c r="BG31" s="59" t="s">
        <v>27</v>
      </c>
      <c r="BH31" s="61" t="s">
        <v>27</v>
      </c>
      <c r="BI31" s="62">
        <v>0.7976125881714596</v>
      </c>
      <c r="BJ31" s="63">
        <v>1.2651971928437282</v>
      </c>
      <c r="BK31" s="64">
        <f t="shared" si="6"/>
        <v>-0.4675846046722686</v>
      </c>
      <c r="BL31" s="76">
        <v>147</v>
      </c>
      <c r="BM31" s="76">
        <v>9243</v>
      </c>
      <c r="BN31" s="62" t="s">
        <v>141</v>
      </c>
      <c r="BO31" s="18">
        <v>1664</v>
      </c>
      <c r="BP31" s="20" t="s">
        <v>26</v>
      </c>
      <c r="BQ31" s="15">
        <v>129.4</v>
      </c>
      <c r="BR31" s="16"/>
      <c r="BS31" s="16"/>
      <c r="BT31" s="14" t="s">
        <v>67</v>
      </c>
      <c r="BU31" s="6"/>
      <c r="BV31" s="6"/>
      <c r="BW31" s="6"/>
      <c r="BX31" s="6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</row>
    <row r="32" spans="1:124" ht="10.5" customHeight="1">
      <c r="A32" s="126" t="s">
        <v>142</v>
      </c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1"/>
      <c r="BD32" s="11"/>
      <c r="BE32" s="11"/>
      <c r="BF32" s="11"/>
      <c r="BG32" s="11"/>
      <c r="BH32" s="11"/>
      <c r="BI32" s="11" t="s">
        <v>56</v>
      </c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</row>
    <row r="33" spans="1:124" ht="24.75" customHeight="1">
      <c r="A33" s="126"/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6"/>
      <c r="BL33" s="29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</row>
    <row r="34" spans="34:64" ht="10.5" customHeight="1">
      <c r="AH34" s="11"/>
      <c r="AI34" s="11"/>
      <c r="AJ34" s="11"/>
      <c r="AK34" s="11"/>
      <c r="AL34" s="11"/>
      <c r="AM34" s="11"/>
      <c r="AX34" s="12"/>
      <c r="BD34" s="24">
        <v>10539.95</v>
      </c>
      <c r="BL34" s="29"/>
    </row>
    <row r="35" ht="10.5" customHeight="1">
      <c r="BD35" s="23">
        <v>14489.9</v>
      </c>
    </row>
    <row r="36" ht="10.5" customHeight="1">
      <c r="BD36" s="13"/>
    </row>
    <row r="37" ht="10.5" customHeight="1"/>
    <row r="38" ht="10.5" customHeight="1"/>
  </sheetData>
  <sheetProtection/>
  <mergeCells count="31">
    <mergeCell ref="Q2:T3"/>
    <mergeCell ref="AO2:AQ3"/>
    <mergeCell ref="A32:BB33"/>
    <mergeCell ref="BQ2:BT3"/>
    <mergeCell ref="AR2:AV3"/>
    <mergeCell ref="AW2:AX3"/>
    <mergeCell ref="AY2:BB3"/>
    <mergeCell ref="BC2:BC4"/>
    <mergeCell ref="E3:F3"/>
    <mergeCell ref="G3:H3"/>
    <mergeCell ref="BD2:BE3"/>
    <mergeCell ref="AC2:AD3"/>
    <mergeCell ref="BP2:BP4"/>
    <mergeCell ref="AE2:AF3"/>
    <mergeCell ref="AB2:AB4"/>
    <mergeCell ref="BF2:BH3"/>
    <mergeCell ref="I2:K3"/>
    <mergeCell ref="BM2:BN3"/>
    <mergeCell ref="N2:O3"/>
    <mergeCell ref="AJ2:AN3"/>
    <mergeCell ref="BI2:BK3"/>
    <mergeCell ref="AH2:AI3"/>
    <mergeCell ref="A1:BB1"/>
    <mergeCell ref="BC1:BN1"/>
    <mergeCell ref="A2:A4"/>
    <mergeCell ref="B2:C3"/>
    <mergeCell ref="D2:D3"/>
    <mergeCell ref="V2:Z3"/>
    <mergeCell ref="E2:H2"/>
    <mergeCell ref="BL2:BL3"/>
    <mergeCell ref="L2:M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colBreaks count="1" manualBreakCount="1">
    <brk id="5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Сводники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economy58</cp:lastModifiedBy>
  <cp:lastPrinted>2012-12-26T07:18:47Z</cp:lastPrinted>
  <dcterms:created xsi:type="dcterms:W3CDTF">2003-01-25T05:33:50Z</dcterms:created>
  <dcterms:modified xsi:type="dcterms:W3CDTF">2013-02-04T12:35:58Z</dcterms:modified>
  <cp:category/>
  <cp:version/>
  <cp:contentType/>
  <cp:contentStatus/>
</cp:coreProperties>
</file>