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'Лист1'!$A$1:$G$82</definedName>
  </definedNames>
  <calcPr fullCalcOnLoad="1"/>
</workbook>
</file>

<file path=xl/sharedStrings.xml><?xml version="1.0" encoding="utf-8"?>
<sst xmlns="http://schemas.openxmlformats.org/spreadsheetml/2006/main" count="87" uniqueCount="84">
  <si>
    <t xml:space="preserve">                                              </t>
  </si>
  <si>
    <t xml:space="preserve">                                                                                                </t>
  </si>
  <si>
    <t>2011 год</t>
  </si>
  <si>
    <t xml:space="preserve">2012 год </t>
  </si>
  <si>
    <t>2013 год</t>
  </si>
  <si>
    <t>Наименование министерств, федеральных целевых программ объектов</t>
  </si>
  <si>
    <t>Заявленный объем финансирования из федерального бюджета (в соответствии с бюджетной заявкой)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</si>
  <si>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</si>
  <si>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Предварительный объем финансирования из федерального бюджета</t>
  </si>
  <si>
    <t>Минспорт Чувашии</t>
  </si>
  <si>
    <t>ФСК в с.Красные Четаи Красночетайского района, с. Красные Четаи</t>
  </si>
  <si>
    <t>ФСК с бассейном в с. Янтиково Янтиковского района</t>
  </si>
  <si>
    <t xml:space="preserve">   социальный проект Всероссийской  политической партии "Единая Россия"</t>
  </si>
  <si>
    <t>Минкультуры Чувашии</t>
  </si>
  <si>
    <t xml:space="preserve">Минобразования Чувашии </t>
  </si>
  <si>
    <t xml:space="preserve">   социальный проект Всероссийской  политической партии "Единая Россия" "500 бассейнов"</t>
  </si>
  <si>
    <t>строительство бассейна на территории ГОУ ВПО " Чувашский государственный педагогический  университет им. И.Я.Яковлева"</t>
  </si>
  <si>
    <t>Минприроды Чувашии</t>
  </si>
  <si>
    <t>Долгосрочная государственная программа изучения недр и воспроизводства минерально-сырьевой базы России на основе баланса потребления и воспроизводства минерального сырья</t>
  </si>
  <si>
    <t xml:space="preserve"> Мониторинг состояния недр </t>
  </si>
  <si>
    <t>Оценка состояния месторождений питьевых и технических вод в нераспределенном фонде с целью приведения их запасов в соответствие с законодательством на территории Чувашской Республики, Кировской и Нижегородской областей</t>
  </si>
  <si>
    <t xml:space="preserve">ФЦП "Культура России (2006-2011 годы)  </t>
  </si>
  <si>
    <t>Реконструкция незавершенного строительством здания по ул. Урукова, 2 «а» под Центральный Государственный архив Чувашской Республики</t>
  </si>
  <si>
    <t>Минсельхоз Чувашии</t>
  </si>
  <si>
    <t>ФЦП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и на период до 2013 года"</t>
  </si>
  <si>
    <t>Реконструкция межхозяйственной оросительной системы "Звезда-им.Ульянова" Вурнарского района Чувашской Республики</t>
  </si>
  <si>
    <t>Реконструкция межхозяйственной оросительной системы "Алга-Тукай-Красный Маяк" Комсомольского района Чувашской Республики</t>
  </si>
  <si>
    <t xml:space="preserve">государственная корпорация – Фонд содействия реформированию жилищно-коммунального хозяйства </t>
  </si>
  <si>
    <t>Минстрой Чувашии</t>
  </si>
  <si>
    <t xml:space="preserve"> средства на капитальный ремонт многоквартирных домов, расположенных на территории Чувашской Республики</t>
  </si>
  <si>
    <t>МВД по Чувашской Республике</t>
  </si>
  <si>
    <t>Государственный оборонный заказ</t>
  </si>
  <si>
    <t>строительство  пристроя  к административному зданию по ул. К.Маркса, 45</t>
  </si>
  <si>
    <t>строительство жилого дома  с административно -служебными помещениями по ул.Энгельса</t>
  </si>
  <si>
    <t>ГКЧС Чувашии</t>
  </si>
  <si>
    <t>Пожарная часть в Чувашской Республике, г. Чебоксары (строительство)</t>
  </si>
  <si>
    <t>Пожарное депо Специального управления федеральной противопожарной службы № 17, Чувашская Республика (строительство)</t>
  </si>
  <si>
    <t>ИТОГО:</t>
  </si>
  <si>
    <t>Минпромэнерго Чувашии</t>
  </si>
  <si>
    <t>ФЦП «Уничтожение запасов химического оружия в Российской Федерации»</t>
  </si>
  <si>
    <t>Реконструкция легкоатлетического манежа РГУДОД "СДЮСШОР №3", г.Новочебоксарск</t>
  </si>
  <si>
    <t>Минюст Чувашии</t>
  </si>
  <si>
    <t>административное здание Управления Федеральной службы судебных приставов по Чувашской Республике в мкр. "Центр - IV" (II очередь), поз.16, г.Чебоксары</t>
  </si>
  <si>
    <t>Строительство следственного изолятора на 602 места в г.Чебоксары</t>
  </si>
  <si>
    <t>строительство общежития на 250 мест для исправительной колонии № 3 в г. Новочебоксарске</t>
  </si>
  <si>
    <t>Минздравсоцразвития Чувашии</t>
  </si>
  <si>
    <t>Реконструкция РГУДОД "СДЮСШОР №4" по хоккею с шайбой, г.Новочебоксарск</t>
  </si>
  <si>
    <t>внедрение стандартов оказания медицинской помощи</t>
  </si>
  <si>
    <t xml:space="preserve">укрепление материально-технической базы  медицинских учреждений  (проведение текущего и капитального ремонта, оснащение мед. оборудованием) </t>
  </si>
  <si>
    <t>внедрение современных информационных систем</t>
  </si>
  <si>
    <t>ФЦП "Социальное развитие села до 2012 года"</t>
  </si>
  <si>
    <t>водоснабжение п. Киря Алатырского района</t>
  </si>
  <si>
    <t>мероприятия по переселению граждан из аварийного жилья</t>
  </si>
  <si>
    <t>строительство автомобильных дорог</t>
  </si>
  <si>
    <t>ФЦП "Развитие транспортной системы России (2010-2015 годы)"</t>
  </si>
  <si>
    <t>ФЦП "Развитие судебной системы России" на 2007-2011 годы</t>
  </si>
  <si>
    <t>ФЦП "Развитие уголовно-исполнительной системы (2007-2016)"</t>
  </si>
  <si>
    <t>ФЦП "Пожарная безопасность в Российской Федерации на период до 2012 года"</t>
  </si>
  <si>
    <t xml:space="preserve">мпн. рублей </t>
  </si>
  <si>
    <t xml:space="preserve">Проект бюджетных ассигнований  из федерального бюджета на 2011 год и на плановый период 2012 и 2013 годов (по состоянию на 28.07.2010 г.) </t>
  </si>
  <si>
    <t>строительство  инженерных сетей и сооруженийтерритории комплексной застройки  района улицы Богдана Хмельницкого</t>
  </si>
  <si>
    <t>ФГУП "ГосНИИОХТ" обособленный завод № 4</t>
  </si>
  <si>
    <t>РДОУ "Шумерлинская основная  общеобразовательная  санаторная школа-интернат" (капитальный ремонт спального корпуса), г. Шумерля</t>
  </si>
  <si>
    <t>МОУ "Ишлейская средняя общеобразовательная школа", с. Ишлеи, Чебоксарский район (капитальный ремонт)</t>
  </si>
  <si>
    <t>МОУ "Шоркасинская средняя общеобразовательная школа"  д. Шоркасы, Канашский район (капитальный ремонт)</t>
  </si>
  <si>
    <t xml:space="preserve">Комплексная компактная застройка и благоустройство с.Николаевское Николаевского сельского поселения Ядринского района Чувашской Республики </t>
  </si>
  <si>
    <t>Комплексная компактная застройка и благоустройство индивидуальных домов усадебного типа в юго-западной части с.Порецкое Порецкого сельского поселения Порецкого района Чувашской Республики</t>
  </si>
  <si>
    <t>Пилотный проект по I группе проектов, который будет отобран в 2011 году</t>
  </si>
  <si>
    <t>Пилотный проект по II группе проектов, который будет отобран в 2011 году</t>
  </si>
  <si>
    <t>Пилотный проект по III группе проектов, который будет отобран в 2011 году</t>
  </si>
  <si>
    <t>Пилотный проект по I группе проектов, который будет отобран в 2012 году</t>
  </si>
  <si>
    <t>Пилотный проект по II группе проектов, который будет отобран в 2012 году</t>
  </si>
  <si>
    <t>Пилотный проект по I группе проектов, который будет отобран в 2013 году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</si>
  <si>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2008-2012 годы</t>
  </si>
  <si>
    <t>строительство основной общеобразовательной школы д. Андреевка Ибресинского район</t>
  </si>
  <si>
    <t>Приоритетный национальный проект "Здоровье"</t>
  </si>
  <si>
    <t>мероприятия направленные на  обследование населения с целью выявления туберкулеза и лечение больных туберкулезом (приобретение борудования)</t>
  </si>
  <si>
    <t>ФЦП "Развитие внутреннего и въездного туризма в Российской Федерации (2011-2016 годы)"</t>
  </si>
  <si>
    <t xml:space="preserve">туристический кластер "Чувашия - сердце России" (строительство этнокультурного комплекса на территории парка культуры и отдыха им. 500-летия г. Чебоксары)  </t>
  </si>
  <si>
    <t>Программа ФОМС по модернизации здравоохранения</t>
  </si>
  <si>
    <t>ФЦП "Развития физической культуры и спорта в Российской Федерации на 2006-2015 годы"</t>
  </si>
  <si>
    <t>строительство  средней общеобразовательной школы  на 700 уч.мест  в с. Красные четаи Красночетайского района</t>
  </si>
  <si>
    <t>Инвестиционный фонд Российской Федерации</t>
  </si>
  <si>
    <t>Приложение № 5 к протоколу заседания Совета по инвестиционной политике от 29.07.2010 №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</si>
</sst>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0.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54" applyFont="1" applyFill="1" applyBorder="1" applyAlignment="1">
      <alignment vertical="top" wrapText="1"/>
      <protection/>
    </xf>
    <xf numFmtId="0" fontId="5" fillId="0" borderId="10" xfId="0" applyFont="1" applyBorder="1" applyAlignment="1">
      <alignment/>
    </xf>
    <xf numFmtId="168" fontId="6" fillId="0" borderId="10" xfId="0" applyNumberFormat="1" applyFont="1" applyBorder="1" applyAlignment="1">
      <alignment vertical="justify" wrapText="1"/>
    </xf>
    <xf numFmtId="168" fontId="6" fillId="0" borderId="10" xfId="0" applyNumberFormat="1" applyFont="1" applyBorder="1" applyAlignment="1">
      <alignment vertical="justify"/>
    </xf>
    <xf numFmtId="168" fontId="6" fillId="0" borderId="10" xfId="54" applyNumberFormat="1" applyFont="1" applyFill="1" applyBorder="1" applyAlignment="1">
      <alignment vertical="justify" wrapText="1"/>
      <protection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168" fontId="5" fillId="0" borderId="10" xfId="0" applyNumberFormat="1" applyFont="1" applyBorder="1" applyAlignment="1">
      <alignment vertical="justify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8" fontId="5" fillId="0" borderId="10" xfId="0" applyNumberFormat="1" applyFont="1" applyBorder="1" applyAlignment="1">
      <alignment vertical="justify"/>
    </xf>
    <xf numFmtId="0" fontId="5" fillId="0" borderId="0" xfId="0" applyFont="1" applyBorder="1" applyAlignment="1">
      <alignment/>
    </xf>
    <xf numFmtId="168" fontId="5" fillId="0" borderId="10" xfId="0" applyNumberFormat="1" applyFont="1" applyBorder="1" applyAlignment="1">
      <alignment horizontal="right" vertical="justify" wrapText="1"/>
    </xf>
    <xf numFmtId="168" fontId="5" fillId="0" borderId="10" xfId="0" applyNumberFormat="1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 wrapText="1"/>
    </xf>
    <xf numFmtId="168" fontId="5" fillId="0" borderId="10" xfId="0" applyNumberFormat="1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Border="1" applyAlignment="1">
      <alignment horizontal="right" vertical="top"/>
    </xf>
    <xf numFmtId="0" fontId="5" fillId="0" borderId="10" xfId="54" applyFont="1" applyFill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left" vertical="top" wrapText="1"/>
      <protection/>
    </xf>
    <xf numFmtId="168" fontId="6" fillId="0" borderId="10" xfId="0" applyNumberFormat="1" applyFont="1" applyBorder="1" applyAlignment="1">
      <alignment horizontal="center" vertical="justify" wrapText="1"/>
    </xf>
    <xf numFmtId="168" fontId="5" fillId="0" borderId="10" xfId="0" applyNumberFormat="1" applyFont="1" applyBorder="1" applyAlignment="1">
      <alignment horizontal="center" vertical="justify"/>
    </xf>
    <xf numFmtId="168" fontId="6" fillId="0" borderId="10" xfId="0" applyNumberFormat="1" applyFont="1" applyBorder="1" applyAlignment="1">
      <alignment horizontal="center" vertical="justify"/>
    </xf>
    <xf numFmtId="168" fontId="6" fillId="0" borderId="10" xfId="54" applyNumberFormat="1" applyFont="1" applyFill="1" applyBorder="1" applyAlignment="1">
      <alignment horizontal="center" vertical="justify" wrapText="1"/>
      <protection/>
    </xf>
    <xf numFmtId="168" fontId="5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top"/>
    </xf>
    <xf numFmtId="168" fontId="6" fillId="0" borderId="10" xfId="0" applyNumberFormat="1" applyFont="1" applyFill="1" applyBorder="1" applyAlignment="1">
      <alignment horizontal="center" vertical="justify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0" fontId="6" fillId="0" borderId="10" xfId="54" applyNumberFormat="1" applyFont="1" applyFill="1" applyBorder="1" applyAlignment="1">
      <alignment horizontal="center" vertical="justify" wrapText="1"/>
      <protection/>
    </xf>
    <xf numFmtId="0" fontId="5" fillId="0" borderId="0" xfId="0" applyFont="1" applyAlignment="1">
      <alignment vertical="top" wrapText="1"/>
    </xf>
    <xf numFmtId="0" fontId="6" fillId="0" borderId="10" xfId="15" applyFont="1" applyBorder="1" applyAlignment="1">
      <alignment horizontal="left" vertical="top" wrapText="1"/>
      <protection/>
    </xf>
    <xf numFmtId="4" fontId="6" fillId="0" borderId="10" xfId="15" applyNumberFormat="1" applyFont="1" applyBorder="1" applyAlignment="1">
      <alignment horizontal="center" vertical="top" wrapText="1"/>
      <protection/>
    </xf>
    <xf numFmtId="0" fontId="6" fillId="0" borderId="10" xfId="15" applyFont="1" applyFill="1" applyBorder="1" applyAlignment="1">
      <alignment horizontal="left" vertical="top" wrapText="1" shrinkToFit="1"/>
      <protection/>
    </xf>
    <xf numFmtId="168" fontId="5" fillId="0" borderId="10" xfId="54" applyNumberFormat="1" applyFont="1" applyFill="1" applyBorder="1" applyAlignment="1">
      <alignment horizontal="center" vertical="justify" wrapText="1"/>
      <protection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 horizontal="center" vertical="justify" wrapText="1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68" fontId="6" fillId="0" borderId="10" xfId="0" applyNumberFormat="1" applyFont="1" applyBorder="1" applyAlignment="1">
      <alignment vertical="justify" wrapText="1"/>
    </xf>
    <xf numFmtId="168" fontId="5" fillId="0" borderId="10" xfId="0" applyNumberFormat="1" applyFont="1" applyBorder="1" applyAlignment="1">
      <alignment vertical="justify" wrapText="1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9"/>
  <sheetViews>
    <sheetView tabSelected="1" zoomScale="90" zoomScaleNormal="90" zoomScaleSheetLayoutView="75" workbookViewId="0" topLeftCell="A46">
      <selection activeCell="G5" sqref="G5"/>
    </sheetView>
  </sheetViews>
  <sheetFormatPr defaultColWidth="9.00390625" defaultRowHeight="12.75"/>
  <cols>
    <col min="1" max="1" width="52.25390625" style="15" customWidth="1"/>
    <col min="2" max="2" width="16.625" style="15" hidden="1" customWidth="1"/>
    <col min="3" max="3" width="14.375" style="15" hidden="1" customWidth="1"/>
    <col min="4" max="4" width="13.00390625" style="15" hidden="1" customWidth="1"/>
    <col min="5" max="5" width="21.00390625" style="15" customWidth="1"/>
    <col min="6" max="6" width="23.625" style="15" customWidth="1"/>
    <col min="7" max="7" width="22.125" style="15" customWidth="1"/>
    <col min="8" max="16384" width="9.125" style="15" customWidth="1"/>
  </cols>
  <sheetData>
    <row r="1" ht="15.75">
      <c r="A1" s="14" t="s">
        <v>0</v>
      </c>
    </row>
    <row r="2" spans="1:7" ht="49.5" customHeight="1">
      <c r="A2" s="16" t="s">
        <v>1</v>
      </c>
      <c r="F2" s="56" t="s">
        <v>83</v>
      </c>
      <c r="G2" s="56"/>
    </row>
    <row r="3" spans="1:7" ht="39" customHeight="1">
      <c r="A3" s="57" t="s">
        <v>59</v>
      </c>
      <c r="B3" s="57"/>
      <c r="C3" s="57"/>
      <c r="D3" s="57"/>
      <c r="E3" s="57"/>
      <c r="F3" s="57"/>
      <c r="G3" s="57"/>
    </row>
    <row r="4" spans="1:7" ht="15.75">
      <c r="A4" s="42" t="s">
        <v>7</v>
      </c>
      <c r="B4" s="41"/>
      <c r="C4" s="41"/>
      <c r="D4" s="41"/>
      <c r="E4" s="41"/>
      <c r="F4" s="41"/>
      <c r="G4" s="41"/>
    </row>
    <row r="5" spans="1:7" ht="15.75">
      <c r="A5" s="16"/>
      <c r="G5" s="53" t="s">
        <v>58</v>
      </c>
    </row>
    <row r="6" spans="1:32" ht="41.25" customHeight="1">
      <c r="A6" s="54" t="s">
        <v>5</v>
      </c>
      <c r="B6" s="54" t="s">
        <v>6</v>
      </c>
      <c r="C6" s="54"/>
      <c r="D6" s="54"/>
      <c r="E6" s="54" t="s">
        <v>8</v>
      </c>
      <c r="F6" s="54"/>
      <c r="G6" s="54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15.75">
      <c r="A7" s="54"/>
      <c r="B7" s="18" t="s">
        <v>2</v>
      </c>
      <c r="C7" s="18" t="s">
        <v>3</v>
      </c>
      <c r="D7" s="18" t="s">
        <v>4</v>
      </c>
      <c r="E7" s="18" t="s">
        <v>2</v>
      </c>
      <c r="F7" s="18" t="s">
        <v>3</v>
      </c>
      <c r="G7" s="18" t="s">
        <v>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s="20" customFormat="1" ht="23.25" customHeight="1">
      <c r="A8" s="13" t="s">
        <v>9</v>
      </c>
      <c r="B8" s="19" t="e">
        <f>B9+B14</f>
        <v>#REF!</v>
      </c>
      <c r="C8" s="19" t="e">
        <f>C9+C14</f>
        <v>#REF!</v>
      </c>
      <c r="D8" s="19" t="e">
        <f>D9+D14</f>
        <v>#REF!</v>
      </c>
      <c r="E8" s="27">
        <f>E9+E14+E12</f>
        <v>180</v>
      </c>
      <c r="F8" s="27">
        <f>F9+F14+F12</f>
        <v>615.3</v>
      </c>
      <c r="G8" s="27">
        <f>G9+G14+G12</f>
        <v>180.6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s="9" customFormat="1" ht="51" customHeight="1">
      <c r="A9" s="2" t="s">
        <v>80</v>
      </c>
      <c r="B9" s="19" t="e">
        <f>B10+B11+#REF!</f>
        <v>#REF!</v>
      </c>
      <c r="C9" s="19" t="e">
        <f>C10+C11+#REF!</f>
        <v>#REF!</v>
      </c>
      <c r="D9" s="19" t="e">
        <f>D10+D11+#REF!</f>
        <v>#REF!</v>
      </c>
      <c r="E9" s="27">
        <f>E10+E11</f>
        <v>70</v>
      </c>
      <c r="F9" s="27">
        <f>F10+F11</f>
        <v>0</v>
      </c>
      <c r="G9" s="27">
        <f>G10+G11</f>
        <v>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s="20" customFormat="1" ht="45.75" customHeight="1">
      <c r="A10" s="3" t="s">
        <v>40</v>
      </c>
      <c r="B10" s="10">
        <v>135.2</v>
      </c>
      <c r="C10" s="10"/>
      <c r="D10" s="10"/>
      <c r="E10" s="33">
        <v>40</v>
      </c>
      <c r="F10" s="33">
        <v>0</v>
      </c>
      <c r="G10" s="33"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20" customFormat="1" ht="31.5">
      <c r="A11" s="4" t="s">
        <v>46</v>
      </c>
      <c r="B11" s="10">
        <v>52.5</v>
      </c>
      <c r="C11" s="10">
        <v>0</v>
      </c>
      <c r="D11" s="10">
        <v>0</v>
      </c>
      <c r="E11" s="33">
        <v>30</v>
      </c>
      <c r="F11" s="33">
        <v>0</v>
      </c>
      <c r="G11" s="33"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s="20" customFormat="1" ht="39" customHeight="1">
      <c r="A12" s="51" t="s">
        <v>77</v>
      </c>
      <c r="B12" s="10"/>
      <c r="C12" s="10"/>
      <c r="D12" s="10"/>
      <c r="E12" s="27">
        <f>E13</f>
        <v>0</v>
      </c>
      <c r="F12" s="27">
        <f>F13</f>
        <v>615.3</v>
      </c>
      <c r="G12" s="27">
        <f>G13</f>
        <v>180.6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20" customFormat="1" ht="68.25" customHeight="1">
      <c r="A13" s="4" t="s">
        <v>78</v>
      </c>
      <c r="B13" s="10"/>
      <c r="C13" s="10"/>
      <c r="D13" s="10"/>
      <c r="E13" s="33"/>
      <c r="F13" s="33">
        <v>615.3</v>
      </c>
      <c r="G13" s="33">
        <v>180.6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20" customFormat="1" ht="31.5">
      <c r="A14" s="2" t="s">
        <v>12</v>
      </c>
      <c r="B14" s="10">
        <f aca="true" t="shared" si="0" ref="B14:G14">B15+B16</f>
        <v>110</v>
      </c>
      <c r="C14" s="10">
        <f t="shared" si="0"/>
        <v>0</v>
      </c>
      <c r="D14" s="10">
        <f t="shared" si="0"/>
        <v>0</v>
      </c>
      <c r="E14" s="27">
        <f t="shared" si="0"/>
        <v>110</v>
      </c>
      <c r="F14" s="27">
        <f t="shared" si="0"/>
        <v>0</v>
      </c>
      <c r="G14" s="27">
        <f t="shared" si="0"/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20" customFormat="1" ht="31.5">
      <c r="A15" s="4" t="s">
        <v>10</v>
      </c>
      <c r="B15" s="10">
        <v>60</v>
      </c>
      <c r="C15" s="10"/>
      <c r="D15" s="10"/>
      <c r="E15" s="33">
        <v>60</v>
      </c>
      <c r="F15" s="33"/>
      <c r="G15" s="33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s="20" customFormat="1" ht="31.5">
      <c r="A16" s="4" t="s">
        <v>11</v>
      </c>
      <c r="B16" s="10">
        <v>50</v>
      </c>
      <c r="C16" s="10"/>
      <c r="D16" s="10"/>
      <c r="E16" s="33">
        <v>50</v>
      </c>
      <c r="F16" s="33"/>
      <c r="G16" s="3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s="20" customFormat="1" ht="15.75">
      <c r="A17" s="13" t="s">
        <v>13</v>
      </c>
      <c r="B17" s="19">
        <f aca="true" t="shared" si="1" ref="B17:G17">B18</f>
        <v>70</v>
      </c>
      <c r="C17" s="19">
        <f t="shared" si="1"/>
        <v>0</v>
      </c>
      <c r="D17" s="19">
        <f t="shared" si="1"/>
        <v>0</v>
      </c>
      <c r="E17" s="27">
        <f t="shared" si="1"/>
        <v>0</v>
      </c>
      <c r="F17" s="27">
        <f t="shared" si="1"/>
        <v>24</v>
      </c>
      <c r="G17" s="27">
        <f t="shared" si="1"/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s="20" customFormat="1" ht="25.5" customHeight="1">
      <c r="A18" s="1" t="s">
        <v>21</v>
      </c>
      <c r="B18" s="10">
        <f>B19</f>
        <v>70</v>
      </c>
      <c r="C18" s="10"/>
      <c r="D18" s="10"/>
      <c r="E18" s="40"/>
      <c r="F18" s="33">
        <v>24</v>
      </c>
      <c r="G18" s="3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20" customFormat="1" ht="53.25" customHeight="1">
      <c r="A19" s="5" t="s">
        <v>22</v>
      </c>
      <c r="B19" s="10">
        <v>70</v>
      </c>
      <c r="C19" s="10"/>
      <c r="D19" s="10"/>
      <c r="E19" s="40"/>
      <c r="F19" s="33">
        <v>24</v>
      </c>
      <c r="G19" s="33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20" customFormat="1" ht="15.75">
      <c r="A20" s="21" t="s">
        <v>14</v>
      </c>
      <c r="B20" s="22">
        <f>B24</f>
        <v>241.6</v>
      </c>
      <c r="C20" s="22">
        <f>C24</f>
        <v>74.356</v>
      </c>
      <c r="D20" s="22">
        <f>D24</f>
        <v>91.027</v>
      </c>
      <c r="E20" s="34">
        <f>E24+E22+E23+E21</f>
        <v>259.6</v>
      </c>
      <c r="F20" s="34">
        <f>F24+F22+F23+F21</f>
        <v>94.356</v>
      </c>
      <c r="G20" s="34">
        <f>G24+G22+G23+G21</f>
        <v>113.027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s="20" customFormat="1" ht="63">
      <c r="A21" s="3" t="s">
        <v>62</v>
      </c>
      <c r="B21" s="22"/>
      <c r="C21" s="22"/>
      <c r="D21" s="22"/>
      <c r="E21" s="35">
        <v>18</v>
      </c>
      <c r="F21" s="34"/>
      <c r="G21" s="34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s="20" customFormat="1" ht="48" customHeight="1">
      <c r="A22" s="3" t="s">
        <v>63</v>
      </c>
      <c r="B22" s="22"/>
      <c r="C22" s="22"/>
      <c r="D22" s="22"/>
      <c r="E22" s="35"/>
      <c r="F22" s="35">
        <v>20</v>
      </c>
      <c r="G22" s="3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20" customFormat="1" ht="51" customHeight="1">
      <c r="A23" s="3" t="s">
        <v>64</v>
      </c>
      <c r="B23" s="22"/>
      <c r="C23" s="22"/>
      <c r="D23" s="22"/>
      <c r="E23" s="35"/>
      <c r="F23" s="35"/>
      <c r="G23" s="35">
        <v>22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20" customFormat="1" ht="47.25">
      <c r="A24" s="6" t="s">
        <v>15</v>
      </c>
      <c r="B24" s="11">
        <f>B25</f>
        <v>241.6</v>
      </c>
      <c r="C24" s="11">
        <f>C25</f>
        <v>74.356</v>
      </c>
      <c r="D24" s="11">
        <f>D25</f>
        <v>91.027</v>
      </c>
      <c r="E24" s="34">
        <v>241.6</v>
      </c>
      <c r="F24" s="34">
        <f>F25</f>
        <v>74.356</v>
      </c>
      <c r="G24" s="34">
        <f>G25</f>
        <v>91.027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s="20" customFormat="1" ht="47.25">
      <c r="A25" s="5" t="s">
        <v>16</v>
      </c>
      <c r="B25" s="11">
        <v>241.6</v>
      </c>
      <c r="C25" s="11">
        <v>74.356</v>
      </c>
      <c r="D25" s="11">
        <v>91.027</v>
      </c>
      <c r="E25" s="35">
        <v>241.6</v>
      </c>
      <c r="F25" s="35">
        <v>74.356</v>
      </c>
      <c r="G25" s="35">
        <v>91.027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20" customFormat="1" ht="15.75">
      <c r="A26" s="13" t="s">
        <v>45</v>
      </c>
      <c r="B26" s="11"/>
      <c r="C26" s="11"/>
      <c r="D26" s="11"/>
      <c r="E26" s="34">
        <f>E27+E31</f>
        <v>1559</v>
      </c>
      <c r="F26" s="34">
        <f>F27+F31</f>
        <v>1700</v>
      </c>
      <c r="G26" s="34">
        <f>G27+G31</f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20" customFormat="1" ht="31.5">
      <c r="A27" s="13" t="s">
        <v>79</v>
      </c>
      <c r="B27" s="11"/>
      <c r="C27" s="11"/>
      <c r="D27" s="11"/>
      <c r="E27" s="34">
        <f>E28+E29+E30</f>
        <v>1509</v>
      </c>
      <c r="F27" s="34">
        <f>F28+F29+F30</f>
        <v>1700</v>
      </c>
      <c r="G27" s="34">
        <f>G28+G29+G30</f>
        <v>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s="20" customFormat="1" ht="15.75">
      <c r="A28" s="5" t="s">
        <v>49</v>
      </c>
      <c r="B28" s="11"/>
      <c r="C28" s="11"/>
      <c r="D28" s="11"/>
      <c r="E28" s="35">
        <v>78</v>
      </c>
      <c r="F28" s="35">
        <v>88</v>
      </c>
      <c r="G28" s="35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s="20" customFormat="1" ht="63">
      <c r="A29" s="5" t="s">
        <v>48</v>
      </c>
      <c r="B29" s="11"/>
      <c r="C29" s="11"/>
      <c r="D29" s="11"/>
      <c r="E29" s="35">
        <v>987</v>
      </c>
      <c r="F29" s="35">
        <v>1108</v>
      </c>
      <c r="G29" s="3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20" customFormat="1" ht="31.5">
      <c r="A30" s="5" t="s">
        <v>47</v>
      </c>
      <c r="B30" s="11"/>
      <c r="C30" s="11"/>
      <c r="D30" s="11"/>
      <c r="E30" s="35">
        <v>444</v>
      </c>
      <c r="F30" s="35">
        <v>504</v>
      </c>
      <c r="G30" s="3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s="20" customFormat="1" ht="31.5">
      <c r="A31" s="1" t="s">
        <v>75</v>
      </c>
      <c r="B31" s="11"/>
      <c r="C31" s="11"/>
      <c r="D31" s="11"/>
      <c r="E31" s="34">
        <v>50</v>
      </c>
      <c r="F31" s="35"/>
      <c r="G31" s="35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s="20" customFormat="1" ht="52.5" customHeight="1">
      <c r="A32" s="50" t="s">
        <v>76</v>
      </c>
      <c r="B32" s="11"/>
      <c r="C32" s="11"/>
      <c r="D32" s="11"/>
      <c r="E32" s="35">
        <v>50</v>
      </c>
      <c r="F32" s="35"/>
      <c r="G32" s="35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s="20" customFormat="1" ht="24.75" customHeight="1">
      <c r="A33" s="52" t="s">
        <v>17</v>
      </c>
      <c r="B33" s="22">
        <f>B34</f>
        <v>12.3</v>
      </c>
      <c r="C33" s="22">
        <f>C35+C36</f>
        <v>12.7</v>
      </c>
      <c r="D33" s="22">
        <f>D35+D36</f>
        <v>2</v>
      </c>
      <c r="E33" s="34">
        <f>E35+E36</f>
        <v>12.3</v>
      </c>
      <c r="F33" s="34">
        <f>F35+F36</f>
        <v>12.7</v>
      </c>
      <c r="G33" s="34">
        <f>G35+G36</f>
        <v>2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s="20" customFormat="1" ht="89.25" customHeight="1">
      <c r="A34" s="1" t="s">
        <v>18</v>
      </c>
      <c r="B34" s="10">
        <f aca="true" t="shared" si="2" ref="B34:G34">B35+B36</f>
        <v>12.3</v>
      </c>
      <c r="C34" s="10">
        <f t="shared" si="2"/>
        <v>12.7</v>
      </c>
      <c r="D34" s="10">
        <f t="shared" si="2"/>
        <v>2</v>
      </c>
      <c r="E34" s="27">
        <f t="shared" si="2"/>
        <v>12.3</v>
      </c>
      <c r="F34" s="27">
        <f t="shared" si="2"/>
        <v>12.7</v>
      </c>
      <c r="G34" s="27">
        <f t="shared" si="2"/>
        <v>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s="20" customFormat="1" ht="15.75">
      <c r="A35" s="7" t="s">
        <v>19</v>
      </c>
      <c r="B35" s="10">
        <v>1.3</v>
      </c>
      <c r="C35" s="10">
        <v>1.7</v>
      </c>
      <c r="D35" s="10">
        <v>2</v>
      </c>
      <c r="E35" s="33">
        <v>1.3</v>
      </c>
      <c r="F35" s="33">
        <v>1.7</v>
      </c>
      <c r="G35" s="33">
        <v>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s="20" customFormat="1" ht="91.5" customHeight="1">
      <c r="A36" s="3" t="s">
        <v>20</v>
      </c>
      <c r="B36" s="10">
        <v>11</v>
      </c>
      <c r="C36" s="10">
        <v>11</v>
      </c>
      <c r="D36" s="10"/>
      <c r="E36" s="33">
        <v>11</v>
      </c>
      <c r="F36" s="33">
        <v>11</v>
      </c>
      <c r="G36" s="33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s="20" customFormat="1" ht="15.75">
      <c r="A37" s="21" t="s">
        <v>23</v>
      </c>
      <c r="B37" s="22">
        <f>B38</f>
        <v>13</v>
      </c>
      <c r="C37" s="22">
        <f>C38</f>
        <v>16</v>
      </c>
      <c r="D37" s="22">
        <f>D38</f>
        <v>10</v>
      </c>
      <c r="E37" s="34">
        <f>E38+E41+E45</f>
        <v>407.83000000000004</v>
      </c>
      <c r="F37" s="34">
        <f>F38+F41+F45</f>
        <v>212.44</v>
      </c>
      <c r="G37" s="34">
        <f>G38+G41+G45</f>
        <v>161.26999999999998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s="20" customFormat="1" ht="81" customHeight="1">
      <c r="A38" s="1" t="s">
        <v>24</v>
      </c>
      <c r="B38" s="11">
        <f aca="true" t="shared" si="3" ref="B38:G38">B39+B40</f>
        <v>13</v>
      </c>
      <c r="C38" s="11">
        <f t="shared" si="3"/>
        <v>16</v>
      </c>
      <c r="D38" s="11">
        <f t="shared" si="3"/>
        <v>10</v>
      </c>
      <c r="E38" s="35">
        <f t="shared" si="3"/>
        <v>24</v>
      </c>
      <c r="F38" s="35">
        <f t="shared" si="3"/>
        <v>35</v>
      </c>
      <c r="G38" s="35">
        <f t="shared" si="3"/>
        <v>15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32" s="20" customFormat="1" ht="52.5" customHeight="1">
      <c r="A39" s="8" t="s">
        <v>25</v>
      </c>
      <c r="B39" s="12">
        <v>8</v>
      </c>
      <c r="C39" s="12">
        <v>10</v>
      </c>
      <c r="D39" s="12"/>
      <c r="E39" s="36">
        <v>18</v>
      </c>
      <c r="F39" s="36"/>
      <c r="G39" s="3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1:32" s="20" customFormat="1" ht="61.5" customHeight="1">
      <c r="A40" s="8" t="s">
        <v>26</v>
      </c>
      <c r="B40" s="12">
        <v>5</v>
      </c>
      <c r="C40" s="12">
        <v>6</v>
      </c>
      <c r="D40" s="12">
        <v>10</v>
      </c>
      <c r="E40" s="36">
        <v>6</v>
      </c>
      <c r="F40" s="36">
        <v>35</v>
      </c>
      <c r="G40" s="36">
        <v>15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2" s="20" customFormat="1" ht="28.5" customHeight="1">
      <c r="A41" s="31" t="s">
        <v>50</v>
      </c>
      <c r="B41" s="12"/>
      <c r="C41" s="12"/>
      <c r="D41" s="12"/>
      <c r="E41" s="49">
        <f>E42+E43+E44</f>
        <v>102.4</v>
      </c>
      <c r="F41" s="36"/>
      <c r="G41" s="3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s="20" customFormat="1" ht="32.25" customHeight="1">
      <c r="A42" s="32" t="s">
        <v>51</v>
      </c>
      <c r="B42" s="12"/>
      <c r="C42" s="12"/>
      <c r="D42" s="12"/>
      <c r="E42" s="36">
        <v>33.6</v>
      </c>
      <c r="F42" s="36"/>
      <c r="G42" s="3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 s="20" customFormat="1" ht="38.25" customHeight="1">
      <c r="A43" s="32" t="s">
        <v>74</v>
      </c>
      <c r="B43" s="12"/>
      <c r="C43" s="12"/>
      <c r="D43" s="12"/>
      <c r="E43" s="36">
        <v>11</v>
      </c>
      <c r="F43" s="36"/>
      <c r="G43" s="3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s="20" customFormat="1" ht="61.5" customHeight="1">
      <c r="A44" s="32" t="s">
        <v>81</v>
      </c>
      <c r="B44" s="12"/>
      <c r="C44" s="12"/>
      <c r="D44" s="12"/>
      <c r="E44" s="36">
        <v>57.8</v>
      </c>
      <c r="F44" s="36"/>
      <c r="G44" s="3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2" s="20" customFormat="1" ht="69" customHeight="1">
      <c r="A45" s="45" t="s">
        <v>73</v>
      </c>
      <c r="B45" s="12"/>
      <c r="C45" s="12"/>
      <c r="D45" s="12"/>
      <c r="E45" s="49">
        <f>E46+E47+E48+E49+E50+E51+E52+E53</f>
        <v>281.43000000000006</v>
      </c>
      <c r="F45" s="49">
        <f>F46+F47+F48+F49+F50+F51+F52+F53</f>
        <v>177.44</v>
      </c>
      <c r="G45" s="49">
        <f>G46+G47+G48+G49+G50+G51+G52+G53</f>
        <v>146.26999999999998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s="20" customFormat="1" ht="63.75" customHeight="1">
      <c r="A46" s="46" t="s">
        <v>65</v>
      </c>
      <c r="B46" s="47">
        <v>57590</v>
      </c>
      <c r="C46" s="47"/>
      <c r="D46" s="47"/>
      <c r="E46" s="44">
        <v>57.59</v>
      </c>
      <c r="F46" s="44"/>
      <c r="G46" s="44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</row>
    <row r="47" spans="1:32" s="20" customFormat="1" ht="83.25" customHeight="1">
      <c r="A47" s="46" t="s">
        <v>66</v>
      </c>
      <c r="B47" s="47">
        <v>90010</v>
      </c>
      <c r="C47" s="47"/>
      <c r="D47" s="47"/>
      <c r="E47" s="44">
        <v>90.01</v>
      </c>
      <c r="F47" s="44"/>
      <c r="G47" s="44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s="20" customFormat="1" ht="36" customHeight="1">
      <c r="A48" s="48" t="s">
        <v>67</v>
      </c>
      <c r="B48" s="47">
        <v>43800</v>
      </c>
      <c r="C48" s="47"/>
      <c r="D48" s="47"/>
      <c r="E48" s="44">
        <v>43.8</v>
      </c>
      <c r="F48" s="44"/>
      <c r="G48" s="44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 s="20" customFormat="1" ht="34.5" customHeight="1">
      <c r="A49" s="48" t="s">
        <v>68</v>
      </c>
      <c r="B49" s="47">
        <v>36500</v>
      </c>
      <c r="C49" s="47">
        <v>39380</v>
      </c>
      <c r="D49" s="47"/>
      <c r="E49" s="44">
        <v>36.5</v>
      </c>
      <c r="F49" s="44">
        <v>39.38</v>
      </c>
      <c r="G49" s="44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s="20" customFormat="1" ht="41.25" customHeight="1">
      <c r="A50" s="48" t="s">
        <v>69</v>
      </c>
      <c r="B50" s="47">
        <v>53530</v>
      </c>
      <c r="C50" s="47">
        <v>57760</v>
      </c>
      <c r="D50" s="47">
        <v>62790</v>
      </c>
      <c r="E50" s="44">
        <v>53.53</v>
      </c>
      <c r="F50" s="44">
        <v>57.76</v>
      </c>
      <c r="G50" s="44">
        <v>62.79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s="20" customFormat="1" ht="38.25" customHeight="1">
      <c r="A51" s="48" t="s">
        <v>70</v>
      </c>
      <c r="B51" s="47"/>
      <c r="C51" s="47">
        <v>43800</v>
      </c>
      <c r="D51" s="47"/>
      <c r="E51" s="44"/>
      <c r="F51" s="44">
        <v>43.8</v>
      </c>
      <c r="G51" s="44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s="20" customFormat="1" ht="35.25" customHeight="1">
      <c r="A52" s="48" t="s">
        <v>71</v>
      </c>
      <c r="B52" s="47"/>
      <c r="C52" s="47">
        <v>36500</v>
      </c>
      <c r="D52" s="47">
        <v>39680</v>
      </c>
      <c r="E52" s="44"/>
      <c r="F52" s="44">
        <v>36.5</v>
      </c>
      <c r="G52" s="44">
        <v>39.68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s="20" customFormat="1" ht="36" customHeight="1">
      <c r="A53" s="48" t="s">
        <v>72</v>
      </c>
      <c r="B53" s="47"/>
      <c r="C53" s="47"/>
      <c r="D53" s="47">
        <v>43800</v>
      </c>
      <c r="E53" s="44"/>
      <c r="F53" s="44"/>
      <c r="G53" s="44">
        <v>43.8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20" customFormat="1" ht="15.75">
      <c r="A54" s="21" t="s">
        <v>28</v>
      </c>
      <c r="B54" s="19">
        <f>B55</f>
        <v>0</v>
      </c>
      <c r="C54" s="19">
        <f>C55</f>
        <v>0</v>
      </c>
      <c r="D54" s="19">
        <f>D55</f>
        <v>0</v>
      </c>
      <c r="E54" s="27">
        <f>E55+E58+E61</f>
        <v>681.41</v>
      </c>
      <c r="F54" s="27">
        <f>F55+F58</f>
        <v>118.9</v>
      </c>
      <c r="G54" s="27">
        <f>G55+G58</f>
        <v>118.9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s="20" customFormat="1" ht="47.25">
      <c r="A55" s="1" t="s">
        <v>27</v>
      </c>
      <c r="B55" s="10">
        <f>B57</f>
        <v>0</v>
      </c>
      <c r="C55" s="10">
        <f>C57</f>
        <v>0</v>
      </c>
      <c r="D55" s="10">
        <f>D57</f>
        <v>0</v>
      </c>
      <c r="E55" s="27">
        <f>E57+E56</f>
        <v>510</v>
      </c>
      <c r="F55" s="27">
        <f>F57</f>
        <v>0</v>
      </c>
      <c r="G55" s="27">
        <f>G57</f>
        <v>0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s="20" customFormat="1" ht="31.5">
      <c r="A56" s="5" t="s">
        <v>52</v>
      </c>
      <c r="B56" s="10"/>
      <c r="C56" s="10"/>
      <c r="D56" s="10"/>
      <c r="E56" s="33">
        <v>150</v>
      </c>
      <c r="F56" s="27"/>
      <c r="G56" s="2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s="20" customFormat="1" ht="65.25" customHeight="1">
      <c r="A57" s="3" t="s">
        <v>29</v>
      </c>
      <c r="B57" s="10"/>
      <c r="C57" s="10"/>
      <c r="D57" s="10"/>
      <c r="E57" s="33">
        <v>360</v>
      </c>
      <c r="F57" s="33"/>
      <c r="G57" s="33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s="20" customFormat="1" ht="38.25" customHeight="1">
      <c r="A58" s="13" t="s">
        <v>54</v>
      </c>
      <c r="B58" s="10"/>
      <c r="C58" s="10"/>
      <c r="D58" s="10"/>
      <c r="E58" s="27">
        <f>E59</f>
        <v>118.9</v>
      </c>
      <c r="F58" s="27">
        <f>F59</f>
        <v>118.9</v>
      </c>
      <c r="G58" s="27">
        <f>G59</f>
        <v>118.9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s="20" customFormat="1" ht="28.5" customHeight="1">
      <c r="A59" s="3" t="s">
        <v>53</v>
      </c>
      <c r="B59" s="10"/>
      <c r="C59" s="10"/>
      <c r="D59" s="10"/>
      <c r="E59" s="33">
        <v>118.9</v>
      </c>
      <c r="F59" s="33">
        <v>118.9</v>
      </c>
      <c r="G59" s="33">
        <v>118.9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s="20" customFormat="1" ht="28.5" customHeight="1">
      <c r="A60" s="6" t="s">
        <v>82</v>
      </c>
      <c r="B60" s="10"/>
      <c r="C60" s="10"/>
      <c r="D60" s="10"/>
      <c r="E60" s="27">
        <f>E61</f>
        <v>52.51</v>
      </c>
      <c r="F60" s="27"/>
      <c r="G60" s="2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s="20" customFormat="1" ht="53.25" customHeight="1">
      <c r="A61" s="3" t="s">
        <v>60</v>
      </c>
      <c r="B61" s="10"/>
      <c r="C61" s="10"/>
      <c r="D61" s="10"/>
      <c r="E61" s="33">
        <v>52.51</v>
      </c>
      <c r="F61" s="33"/>
      <c r="G61" s="33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s="20" customFormat="1" ht="21" customHeight="1">
      <c r="A62" s="21" t="s">
        <v>30</v>
      </c>
      <c r="B62" s="22">
        <f aca="true" t="shared" si="4" ref="B62:G62">B63</f>
        <v>30</v>
      </c>
      <c r="C62" s="22">
        <f t="shared" si="4"/>
        <v>30</v>
      </c>
      <c r="D62" s="22">
        <f t="shared" si="4"/>
        <v>155</v>
      </c>
      <c r="E62" s="34">
        <f t="shared" si="4"/>
        <v>30</v>
      </c>
      <c r="F62" s="34">
        <f t="shared" si="4"/>
        <v>30</v>
      </c>
      <c r="G62" s="34">
        <f t="shared" si="4"/>
        <v>155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s="20" customFormat="1" ht="15.75">
      <c r="A63" s="21" t="s">
        <v>31</v>
      </c>
      <c r="B63" s="11">
        <f aca="true" t="shared" si="5" ref="B63:G63">B64+B65</f>
        <v>30</v>
      </c>
      <c r="C63" s="11">
        <f t="shared" si="5"/>
        <v>30</v>
      </c>
      <c r="D63" s="11">
        <f t="shared" si="5"/>
        <v>155</v>
      </c>
      <c r="E63" s="35">
        <f t="shared" si="5"/>
        <v>30</v>
      </c>
      <c r="F63" s="35">
        <f t="shared" si="5"/>
        <v>30</v>
      </c>
      <c r="G63" s="35">
        <f t="shared" si="5"/>
        <v>155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s="20" customFormat="1" ht="31.5">
      <c r="A64" s="5" t="s">
        <v>32</v>
      </c>
      <c r="B64" s="11"/>
      <c r="C64" s="11"/>
      <c r="D64" s="11">
        <v>125</v>
      </c>
      <c r="E64" s="35"/>
      <c r="F64" s="35"/>
      <c r="G64" s="35">
        <v>125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s="20" customFormat="1" ht="41.25" customHeight="1">
      <c r="A65" s="5" t="s">
        <v>33</v>
      </c>
      <c r="B65" s="11">
        <v>30</v>
      </c>
      <c r="C65" s="11">
        <v>30</v>
      </c>
      <c r="D65" s="11">
        <v>30</v>
      </c>
      <c r="E65" s="35">
        <v>30</v>
      </c>
      <c r="F65" s="35">
        <v>30</v>
      </c>
      <c r="G65" s="35">
        <v>30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s="20" customFormat="1" ht="15.75">
      <c r="A66" s="21" t="s">
        <v>34</v>
      </c>
      <c r="B66" s="22">
        <f aca="true" t="shared" si="6" ref="B66:G66">B67</f>
        <v>0</v>
      </c>
      <c r="C66" s="22">
        <f t="shared" si="6"/>
        <v>264</v>
      </c>
      <c r="D66" s="22">
        <f t="shared" si="6"/>
        <v>0</v>
      </c>
      <c r="E66" s="34">
        <f t="shared" si="6"/>
        <v>0</v>
      </c>
      <c r="F66" s="34">
        <f t="shared" si="6"/>
        <v>264</v>
      </c>
      <c r="G66" s="34">
        <f t="shared" si="6"/>
        <v>0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s="20" customFormat="1" ht="31.5">
      <c r="A67" s="13" t="s">
        <v>57</v>
      </c>
      <c r="B67" s="11">
        <f aca="true" t="shared" si="7" ref="B67:G67">B68+B69</f>
        <v>0</v>
      </c>
      <c r="C67" s="11">
        <f t="shared" si="7"/>
        <v>264</v>
      </c>
      <c r="D67" s="11">
        <f t="shared" si="7"/>
        <v>0</v>
      </c>
      <c r="E67" s="35">
        <f t="shared" si="7"/>
        <v>0</v>
      </c>
      <c r="F67" s="35">
        <f t="shared" si="7"/>
        <v>264</v>
      </c>
      <c r="G67" s="35">
        <f t="shared" si="7"/>
        <v>0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s="20" customFormat="1" ht="31.5">
      <c r="A68" s="3" t="s">
        <v>35</v>
      </c>
      <c r="B68" s="19"/>
      <c r="C68" s="10">
        <v>100</v>
      </c>
      <c r="D68" s="10"/>
      <c r="E68" s="33"/>
      <c r="F68" s="33">
        <v>100</v>
      </c>
      <c r="G68" s="33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s="20" customFormat="1" ht="15.75">
      <c r="A69" s="58" t="s">
        <v>36</v>
      </c>
      <c r="B69" s="60"/>
      <c r="C69" s="59">
        <v>164</v>
      </c>
      <c r="D69" s="59"/>
      <c r="E69" s="55"/>
      <c r="F69" s="55">
        <v>164</v>
      </c>
      <c r="G69" s="55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s="20" customFormat="1" ht="42" customHeight="1">
      <c r="A70" s="58"/>
      <c r="B70" s="60"/>
      <c r="C70" s="59"/>
      <c r="D70" s="59"/>
      <c r="E70" s="55"/>
      <c r="F70" s="55"/>
      <c r="G70" s="55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20" customFormat="1" ht="15.75">
      <c r="A71" s="13" t="s">
        <v>38</v>
      </c>
      <c r="B71" s="19">
        <v>220</v>
      </c>
      <c r="C71" s="19">
        <v>0</v>
      </c>
      <c r="D71" s="19">
        <v>0</v>
      </c>
      <c r="E71" s="27">
        <v>220</v>
      </c>
      <c r="F71" s="27">
        <v>0</v>
      </c>
      <c r="G71" s="27">
        <v>0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s="20" customFormat="1" ht="44.25" customHeight="1">
      <c r="A72" s="13" t="s">
        <v>39</v>
      </c>
      <c r="B72" s="19">
        <v>220</v>
      </c>
      <c r="C72" s="19">
        <v>0</v>
      </c>
      <c r="D72" s="19">
        <v>0</v>
      </c>
      <c r="E72" s="27">
        <v>220</v>
      </c>
      <c r="F72" s="27">
        <v>0</v>
      </c>
      <c r="G72" s="27">
        <v>0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s="20" customFormat="1" ht="27.75" customHeight="1">
      <c r="A73" s="43" t="s">
        <v>61</v>
      </c>
      <c r="B73" s="19"/>
      <c r="C73" s="19"/>
      <c r="D73" s="19"/>
      <c r="E73" s="33">
        <v>220</v>
      </c>
      <c r="F73" s="27"/>
      <c r="G73" s="2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s="9" customFormat="1" ht="23.25" customHeight="1">
      <c r="A74" s="13" t="s">
        <v>41</v>
      </c>
      <c r="B74" s="24">
        <f aca="true" t="shared" si="8" ref="B74:G74">B75+B77</f>
        <v>63.25</v>
      </c>
      <c r="C74" s="24">
        <f t="shared" si="8"/>
        <v>120.35</v>
      </c>
      <c r="D74" s="24">
        <f t="shared" si="8"/>
        <v>595.62</v>
      </c>
      <c r="E74" s="27">
        <f t="shared" si="8"/>
        <v>63.25</v>
      </c>
      <c r="F74" s="27">
        <f t="shared" si="8"/>
        <v>120.35</v>
      </c>
      <c r="G74" s="27">
        <f t="shared" si="8"/>
        <v>595.62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s="9" customFormat="1" ht="34.5" customHeight="1">
      <c r="A75" s="13" t="s">
        <v>55</v>
      </c>
      <c r="B75" s="25">
        <v>63.25</v>
      </c>
      <c r="C75" s="25"/>
      <c r="D75" s="25"/>
      <c r="E75" s="37">
        <v>63.25</v>
      </c>
      <c r="F75" s="27"/>
      <c r="G75" s="27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s="20" customFormat="1" ht="61.5" customHeight="1">
      <c r="A76" s="3" t="s">
        <v>42</v>
      </c>
      <c r="B76" s="26">
        <v>63.25</v>
      </c>
      <c r="C76" s="26">
        <v>0</v>
      </c>
      <c r="D76" s="26">
        <v>0</v>
      </c>
      <c r="E76" s="38">
        <v>63.25</v>
      </c>
      <c r="F76" s="38"/>
      <c r="G76" s="38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s="9" customFormat="1" ht="35.25" customHeight="1">
      <c r="A77" s="13" t="s">
        <v>56</v>
      </c>
      <c r="B77" s="25">
        <v>0</v>
      </c>
      <c r="C77" s="25">
        <v>120.35</v>
      </c>
      <c r="D77" s="25">
        <v>595.62</v>
      </c>
      <c r="E77" s="37"/>
      <c r="F77" s="37">
        <v>120.35</v>
      </c>
      <c r="G77" s="37">
        <v>595.62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s="20" customFormat="1" ht="35.25" customHeight="1">
      <c r="A78" s="3" t="s">
        <v>43</v>
      </c>
      <c r="B78" s="26">
        <v>0</v>
      </c>
      <c r="C78" s="26">
        <v>120.35</v>
      </c>
      <c r="D78" s="26">
        <v>551.3</v>
      </c>
      <c r="E78" s="38"/>
      <c r="F78" s="38">
        <v>120.35</v>
      </c>
      <c r="G78" s="38">
        <v>551.3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29" customFormat="1" ht="54.75" customHeight="1">
      <c r="A79" s="3" t="s">
        <v>44</v>
      </c>
      <c r="B79" s="26">
        <v>0</v>
      </c>
      <c r="C79" s="30">
        <v>0</v>
      </c>
      <c r="D79" s="26">
        <v>44.32</v>
      </c>
      <c r="E79" s="38"/>
      <c r="F79" s="39">
        <v>0</v>
      </c>
      <c r="G79" s="38">
        <v>44.32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s="20" customFormat="1" ht="15.75">
      <c r="A80" s="9" t="s">
        <v>37</v>
      </c>
      <c r="B80" s="22" t="e">
        <f>B66+B62+B54+B37+B33+B20+B17+B8+B71+B74</f>
        <v>#REF!</v>
      </c>
      <c r="C80" s="22" t="e">
        <f>C66+C62+C54+C37+C33+C20+C17+C8+C71+C74</f>
        <v>#REF!</v>
      </c>
      <c r="D80" s="22" t="e">
        <f>D66+D62+D54+D37+D33+D20+D17+D8+D71+D74</f>
        <v>#REF!</v>
      </c>
      <c r="E80" s="34">
        <f>E66+E62+E54+E37+E33+E20+E17+E8+E71+E74+E26</f>
        <v>3413.39</v>
      </c>
      <c r="F80" s="34">
        <f>F66+F62+F54+F37+F33+F20+F17+F8+F71+F74+F26</f>
        <v>3192.046</v>
      </c>
      <c r="G80" s="34">
        <f>G66+G62+G54+G37+G33+G20+G17+G8+G71+G74+G26</f>
        <v>1326.417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8:32" ht="17.25" customHeight="1"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8:32" ht="15.75"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8:32" ht="15.75"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</row>
    <row r="84" spans="8:32" ht="15.75"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</row>
    <row r="85" spans="8:32" ht="15.75"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</row>
    <row r="86" spans="8:32" ht="15.75"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8:32" ht="15.75"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8:32" ht="15.75"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8:32" ht="15.75"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8:32" ht="15.75"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</row>
    <row r="91" spans="8:32" ht="15.75"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</row>
    <row r="92" spans="8:32" ht="15.75"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</row>
    <row r="93" spans="8:32" ht="15.75"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8:32" ht="15.75"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8:32" ht="15.75"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</row>
    <row r="96" spans="8:32" ht="15.75"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8:32" ht="15.75"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</row>
    <row r="98" spans="8:32" ht="15.75"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</row>
    <row r="99" spans="8:32" ht="15.75"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8:32" ht="15.75"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8:32" ht="15.75"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</row>
    <row r="102" spans="8:32" ht="15.75"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</row>
    <row r="103" spans="8:32" ht="15.75"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</row>
    <row r="104" spans="8:32" ht="15.75"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</row>
    <row r="105" spans="8:32" ht="15.75"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8:32" ht="15.75"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</row>
    <row r="107" spans="8:32" ht="15.75"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</row>
    <row r="108" spans="8:32" ht="15.75"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</row>
    <row r="109" spans="8:32" ht="15.75"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</row>
    <row r="110" spans="8:32" ht="15.75"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8:32" ht="15.75"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8:32" ht="15.75"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</row>
    <row r="113" spans="8:32" ht="15.75"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8:32" ht="15.75"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</row>
    <row r="115" spans="8:32" ht="15.75"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</row>
    <row r="116" spans="8:32" ht="15.75"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8:32" ht="15.75"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</row>
    <row r="118" spans="8:32" ht="15.75"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8:32" ht="15.75"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8:32" ht="15.75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</row>
    <row r="121" spans="8:32" ht="15.75"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</row>
    <row r="122" spans="8:32" ht="15.75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</row>
    <row r="123" spans="8:32" ht="15.75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8:32" ht="15.75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8:32" ht="15.75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</row>
    <row r="126" spans="8:32" ht="15.75"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</row>
    <row r="127" spans="8:32" ht="15.75"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</row>
    <row r="128" spans="8:32" ht="15.75"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</row>
    <row r="129" spans="8:32" ht="15.75"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8:32" ht="15.75"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</row>
    <row r="131" spans="8:32" ht="15.75"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</row>
    <row r="132" spans="8:32" ht="15.75"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</row>
    <row r="133" spans="8:32" ht="15.75"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</row>
    <row r="134" spans="8:32" ht="15.75"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</row>
    <row r="135" spans="8:32" ht="15.75"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</row>
    <row r="136" spans="8:32" ht="15.75"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</row>
    <row r="137" spans="8:32" ht="15.75"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</row>
    <row r="138" spans="8:32" ht="15.75"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</row>
    <row r="139" spans="8:32" ht="15.75"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</row>
    <row r="140" spans="8:32" ht="15.75"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</row>
    <row r="141" spans="8:32" ht="15.75"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</row>
    <row r="142" spans="8:32" ht="15.75"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</row>
    <row r="143" spans="8:32" ht="15.75"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</row>
    <row r="144" spans="8:32" ht="15.75"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</row>
    <row r="145" spans="8:32" ht="15.75"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</row>
    <row r="146" spans="8:32" ht="15.75"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</row>
    <row r="147" spans="8:32" ht="15.75"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</row>
    <row r="148" spans="8:32" ht="15.75"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</row>
    <row r="149" spans="8:32" ht="15.75"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</row>
    <row r="150" spans="8:32" ht="15.75"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</row>
    <row r="151" spans="8:32" ht="15.75"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</row>
    <row r="152" spans="8:32" ht="15.75"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</row>
    <row r="153" spans="8:32" ht="15.75"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</row>
    <row r="154" spans="8:32" ht="15.75"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</row>
    <row r="155" spans="8:32" ht="15.75"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</row>
    <row r="156" spans="8:32" ht="15.75"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</row>
    <row r="157" spans="8:32" ht="15.75"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</row>
    <row r="158" spans="8:32" ht="15.75"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</row>
    <row r="159" spans="8:32" ht="15.75"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</row>
  </sheetData>
  <sheetProtection/>
  <mergeCells count="12">
    <mergeCell ref="E69:E70"/>
    <mergeCell ref="A6:A7"/>
    <mergeCell ref="B6:D6"/>
    <mergeCell ref="E6:G6"/>
    <mergeCell ref="G69:G70"/>
    <mergeCell ref="F2:G2"/>
    <mergeCell ref="A3:G3"/>
    <mergeCell ref="A69:A70"/>
    <mergeCell ref="C69:C70"/>
    <mergeCell ref="F69:F70"/>
    <mergeCell ref="B69:B70"/>
    <mergeCell ref="D69:D70"/>
  </mergeCells>
  <printOptions/>
  <pageMargins left="0.95" right="0.62" top="1" bottom="1" header="0.5" footer="0.5"/>
  <pageSetup horizontalDpi="600" verticalDpi="600" orientation="portrait" paperSize="9" scale="7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2010-07-29T12:02:56Z</cp:lastPrinted>
  <dcterms:created xsi:type="dcterms:W3CDTF">2010-07-07T06:36:17Z</dcterms:created>
  <dcterms:modified xsi:type="dcterms:W3CDTF">2010-07-30T04:45:06Z</dcterms:modified>
  <cp:category/>
  <cp:version/>
  <cp:contentType/>
  <cp:contentStatus/>
</cp:coreProperties>
</file>