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1" yWindow="65446" windowWidth="15180" windowHeight="9345" activeTab="0"/>
  </bookViews>
  <sheets>
    <sheet name="Сводная заявка" sheetId="1" r:id="rId1"/>
  </sheets>
  <definedNames>
    <definedName name="adress">#REF!</definedName>
    <definedName name="chief_OUR">#REF!</definedName>
    <definedName name="CHIEF_POST_OUR">#REF!</definedName>
    <definedName name="cText1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in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ink_progr">#REF!</definedName>
    <definedName name="link_sbp_s">#REF!</definedName>
    <definedName name="LONGNAME_OUR">#REF!</definedName>
    <definedName name="MODE70N">#REF!</definedName>
    <definedName name="name_prog">#REF!</definedName>
    <definedName name="NAME_R_REG">#REF!</definedName>
    <definedName name="NAME_REG">#REF!</definedName>
    <definedName name="name_subj">#REF!</definedName>
    <definedName name="nCheck1">#REF!</definedName>
    <definedName name="nCombo1">#REF!</definedName>
    <definedName name="non_progra">#REF!</definedName>
    <definedName name="ok_orders">#REF!</definedName>
    <definedName name="okonh">#REF!</definedName>
    <definedName name="OKPO_OUR">#REF!</definedName>
    <definedName name="ORGNAME_OUR">#REF!</definedName>
    <definedName name="overall_v2">#REF!</definedName>
    <definedName name="overall_va">#REF!</definedName>
    <definedName name="period">#REF!</definedName>
    <definedName name="period1">#REF!</definedName>
    <definedName name="period2">#REF!</definedName>
    <definedName name="period3">#REF!</definedName>
    <definedName name="power_ei">#REF!</definedName>
    <definedName name="PPP_CODE">#REF!</definedName>
    <definedName name="PPP_NAME">#REF!</definedName>
    <definedName name="rang2edit">#REF!</definedName>
    <definedName name="REGION_OUR">#REF!</definedName>
    <definedName name="REM_DATE_TYPE">#REF!</definedName>
    <definedName name="REM_FORM_CODE">#REF!</definedName>
    <definedName name="REM_ROOT">#REF!</definedName>
    <definedName name="REM_SONO">#REF!</definedName>
    <definedName name="REM_YEAR">#REF!</definedName>
    <definedName name="sbp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1_0">#REF!</definedName>
    <definedName name="summa1_0o">#REF!</definedName>
    <definedName name="summa1_0p">#REF!</definedName>
    <definedName name="summa1_0s">#REF!</definedName>
    <definedName name="summa1_1">#REF!</definedName>
    <definedName name="summa1_1o">#REF!</definedName>
    <definedName name="summa1_1p">#REF!</definedName>
    <definedName name="summa1_1s">#REF!</definedName>
    <definedName name="summa1_2">#REF!</definedName>
    <definedName name="summa1_2o">#REF!</definedName>
    <definedName name="summa1_2p">#REF!</definedName>
    <definedName name="summa1_2s">#REF!</definedName>
    <definedName name="summa1_3">#REF!</definedName>
    <definedName name="summa1_3o">#REF!</definedName>
    <definedName name="summa1_3p">#REF!</definedName>
    <definedName name="summa1_3s">#REF!</definedName>
    <definedName name="summa2_0">#REF!</definedName>
    <definedName name="summa2_0o">#REF!</definedName>
    <definedName name="summa2_0p">#REF!</definedName>
    <definedName name="summa2_0s">#REF!</definedName>
    <definedName name="summa2_1">#REF!</definedName>
    <definedName name="summa2_1o">#REF!</definedName>
    <definedName name="summa2_1p">#REF!</definedName>
    <definedName name="summa2_1s">#REF!</definedName>
    <definedName name="summa2_2">#REF!</definedName>
    <definedName name="summa2_2o">#REF!</definedName>
    <definedName name="summa2_2p">#REF!</definedName>
    <definedName name="summa2_2s">#REF!</definedName>
    <definedName name="summa2_3">#REF!</definedName>
    <definedName name="summa2_3o">#REF!</definedName>
    <definedName name="summa2_3p">#REF!</definedName>
    <definedName name="summa2_3s">#REF!</definedName>
    <definedName name="summa3_0">#REF!</definedName>
    <definedName name="summa3_0o">#REF!</definedName>
    <definedName name="summa3_0p">#REF!</definedName>
    <definedName name="summa3_0s">#REF!</definedName>
    <definedName name="summa3_1">#REF!</definedName>
    <definedName name="summa3_1o">#REF!</definedName>
    <definedName name="summa3_1p">#REF!</definedName>
    <definedName name="summa3_1s">#REF!</definedName>
    <definedName name="summa3_2">#REF!</definedName>
    <definedName name="summa3_2o">#REF!</definedName>
    <definedName name="summa3_2p">#REF!</definedName>
    <definedName name="summa3_2s">#REF!</definedName>
    <definedName name="summa3_3">#REF!</definedName>
    <definedName name="summa3_3o">#REF!</definedName>
    <definedName name="summa3_3p">#REF!</definedName>
    <definedName name="summa3_3s">#REF!</definedName>
    <definedName name="summa4_1">#REF!</definedName>
    <definedName name="summa4_1o">#REF!</definedName>
    <definedName name="summa4_1p">#REF!</definedName>
    <definedName name="summa4_1s">#REF!</definedName>
    <definedName name="summa4_3">#REF!</definedName>
    <definedName name="summa4_3o">#REF!</definedName>
    <definedName name="summa4_3p">#REF!</definedName>
    <definedName name="summa4_3s">#REF!</definedName>
    <definedName name="summa5_1">#REF!</definedName>
    <definedName name="summa5_1o">#REF!</definedName>
    <definedName name="summa5_1p">#REF!</definedName>
    <definedName name="summa5_1s">#REF!</definedName>
    <definedName name="summa5_3">#REF!</definedName>
    <definedName name="summa5_3o">#REF!</definedName>
    <definedName name="summa5_3p">#REF!</definedName>
    <definedName name="summa5_3s">#REF!</definedName>
    <definedName name="summa6_1">#REF!</definedName>
    <definedName name="summa6_1o">#REF!</definedName>
    <definedName name="summa6_1p">#REF!</definedName>
    <definedName name="summa6_1s">#REF!</definedName>
    <definedName name="summa6_3">#REF!</definedName>
    <definedName name="summa6_3o">#REF!</definedName>
    <definedName name="summa6_3p">#REF!</definedName>
    <definedName name="summa6_3s">#REF!</definedName>
    <definedName name="summab_0">#REF!</definedName>
    <definedName name="summab_0o">#REF!</definedName>
    <definedName name="summab_0p">#REF!</definedName>
    <definedName name="summab_0s">#REF!</definedName>
    <definedName name="summab_1">#REF!</definedName>
    <definedName name="summab_1o">#REF!</definedName>
    <definedName name="summab_1p">#REF!</definedName>
    <definedName name="summab_1s">#REF!</definedName>
    <definedName name="summab_2">#REF!</definedName>
    <definedName name="summab_2o">#REF!</definedName>
    <definedName name="summab_2p">#REF!</definedName>
    <definedName name="summab_2s">#REF!</definedName>
    <definedName name="summab_3">#REF!</definedName>
    <definedName name="summab_3o">#REF!</definedName>
    <definedName name="summab_3p">#REF!</definedName>
    <definedName name="summab_3s">#REF!</definedName>
    <definedName name="TOWN">#REF!</definedName>
    <definedName name="USER_OTDEL_CODE">#REF!</definedName>
    <definedName name="USER_OTDEL_NAME">#REF!</definedName>
    <definedName name="USER_POST">#REF!</definedName>
    <definedName name="value_left">#REF!</definedName>
    <definedName name="_xlnm.Print_Titles" localSheetId="0">'Сводная заявка'!$11:$11</definedName>
    <definedName name="_xlnm.Print_Area" localSheetId="0">'Сводная заявка'!$A$1:$H$216</definedName>
  </definedNames>
  <calcPr fullCalcOnLoad="1"/>
</workbook>
</file>

<file path=xl/sharedStrings.xml><?xml version="1.0" encoding="utf-8"?>
<sst xmlns="http://schemas.openxmlformats.org/spreadsheetml/2006/main" count="454" uniqueCount="335">
  <si>
    <t>7881.05 / 46890</t>
  </si>
  <si>
    <t>7520 / 44275</t>
  </si>
  <si>
    <t>19160.5 / 112118</t>
  </si>
  <si>
    <t>Основная общеобразовательная школа, д. Андреевка Ибресинского района, д. Андреевка Ибресинский район</t>
  </si>
  <si>
    <t>10608.5 / 62590</t>
  </si>
  <si>
    <t>91141.3 / 546847.4</t>
  </si>
  <si>
    <t>Реконструкция РГОУ "Чебоксарское музыкальное училище им. Ф.П.Павлова", смет ст-ть в ценах 2кв.07г., г.Чебоксары</t>
  </si>
  <si>
    <t>9661.8 / 40000</t>
  </si>
  <si>
    <t>Строительство пристроя с переходом и реконструкция здания Национальной библиотеки Чувашской Республики, г.Чебоксары</t>
  </si>
  <si>
    <t>Реконструкция здания ГУК "Чувашский государственный художественный музей", г.Чебоксары</t>
  </si>
  <si>
    <t>Реконструкция здания ГУК "Чувашская государственная филармония", г.Чебоксары</t>
  </si>
  <si>
    <t>Реставрация объекта культурного наследия "Памятник архитектуры XVIII в." - Дом Соловцова", г.Чебоксары</t>
  </si>
  <si>
    <t>15486.2 / 117683</t>
  </si>
  <si>
    <t>24694.6 / 187660</t>
  </si>
  <si>
    <t>16736 / 127180</t>
  </si>
  <si>
    <t>18579 / 141200</t>
  </si>
  <si>
    <t>274.36 / 9206</t>
  </si>
  <si>
    <t>23214 / 176410</t>
  </si>
  <si>
    <t>Непрограммная часть</t>
  </si>
  <si>
    <t>26510 / 201460</t>
  </si>
  <si>
    <t>0 / 120000</t>
  </si>
  <si>
    <t>0 / 150000</t>
  </si>
  <si>
    <t>0 / 1000000</t>
  </si>
  <si>
    <t>0 / 1237000</t>
  </si>
  <si>
    <t>6545.6 / 34037.3</t>
  </si>
  <si>
    <t>Разработка ПСД на реконструкцию автомобильной дороги "Чебоксары - Сурское" на участке км 5+200 - км 8+960 с транспортной развязкой в разных уровнях на пересечении с автодорогой М-7 "Волга" в г.Чебоксары, г.Чебоксары</t>
  </si>
  <si>
    <t>0 / 6412</t>
  </si>
  <si>
    <t>1200 / 1200</t>
  </si>
  <si>
    <t>303200 / 303200</t>
  </si>
  <si>
    <t>161841 / 161841</t>
  </si>
  <si>
    <t>132060.3 / 132060.3</t>
  </si>
  <si>
    <t>2500 / 2500</t>
  </si>
  <si>
    <t>50611.1 / 50611.1</t>
  </si>
  <si>
    <t>558033.5 / 558033.5</t>
  </si>
  <si>
    <t>3500 / 3500</t>
  </si>
  <si>
    <t>0 / 14900</t>
  </si>
  <si>
    <t>0 / 9200</t>
  </si>
  <si>
    <t>0 / 12950</t>
  </si>
  <si>
    <t>0 / 11250</t>
  </si>
  <si>
    <t>9730.85 / 47000</t>
  </si>
  <si>
    <t>47185.3 / 160731.2</t>
  </si>
  <si>
    <t>2445.411 / 16245</t>
  </si>
  <si>
    <t>4790.25 / 27036.2</t>
  </si>
  <si>
    <t>5690.95 / 31832</t>
  </si>
  <si>
    <t>73500 / 633085</t>
  </si>
  <si>
    <t>25905.64 / 143298.28</t>
  </si>
  <si>
    <t>1430.497 / 7233.183</t>
  </si>
  <si>
    <t>2649.77 / 18137.656</t>
  </si>
  <si>
    <t>0 / 8550</t>
  </si>
  <si>
    <t>0 / 8200</t>
  </si>
  <si>
    <t>0 / 10100</t>
  </si>
  <si>
    <t>0 / 2950</t>
  </si>
  <si>
    <t>0 / 28000</t>
  </si>
  <si>
    <t>67519.06 / 481105</t>
  </si>
  <si>
    <t>2167.31 / 7800</t>
  </si>
  <si>
    <t>1926 / 12000</t>
  </si>
  <si>
    <t>Реконструкция и расширение приемника-распределителя под ИВС на 50 мест пос. Южный, г.Чебоксары, г. Чебоксары, ул. Никитина, 17</t>
  </si>
  <si>
    <t>7970.19 / 37015.2</t>
  </si>
  <si>
    <t>Общежитие для личного состава СИЗО-1 в г. Чебоксары, ул. Декабристов</t>
  </si>
  <si>
    <t>424.07 / 19676.046</t>
  </si>
  <si>
    <t>2444.168 / 16083.454</t>
  </si>
  <si>
    <t>467.672 / 3141.643</t>
  </si>
  <si>
    <t>Наименование и местоположение объекта</t>
  </si>
  <si>
    <t>Год начала и окончания строительства</t>
  </si>
  <si>
    <t>республиканского бюджета</t>
  </si>
  <si>
    <t>местного бюджета</t>
  </si>
  <si>
    <t>Сметная стоимость объекта по ПСД (в базовых/в текущих ценах)</t>
  </si>
  <si>
    <t>Управление Федеральной службы исполнения наказаний по Чувашской Республике</t>
  </si>
  <si>
    <t>ПРЕДЛОЖЕНИЯ ПО ПРОЕКТУ РЕСПУБЛИКАНСКОЙ АДРЕСНОЙ ИНВЕСТИЦИОННОЙ ПРОГРАММЫ НА 2011-2013 ГОДЫ</t>
  </si>
  <si>
    <t>Остаток сметной стоимости на 01.01.2011 г. в текущих ценах</t>
  </si>
  <si>
    <t>Министерство культуры, по делам национальностей, информационной политики и архивного дела Чувашской Республики</t>
  </si>
  <si>
    <t>Министерство здравоохранения и социального развития Чувашской Республики</t>
  </si>
  <si>
    <t>Министерство по физической культуре, спорту и туризму Чувашской Республики</t>
  </si>
  <si>
    <t>Министерство градостроительства и развития общественной инфраструктуры Чувашской Республики</t>
  </si>
  <si>
    <t>Министерство природных ресурсов и экологии Чувашской Республики</t>
  </si>
  <si>
    <t xml:space="preserve">    образование</t>
  </si>
  <si>
    <t xml:space="preserve">    культура</t>
  </si>
  <si>
    <t xml:space="preserve">    здравоохранение</t>
  </si>
  <si>
    <t xml:space="preserve">    социальная политика</t>
  </si>
  <si>
    <t xml:space="preserve">    физическая культура и спорт</t>
  </si>
  <si>
    <t xml:space="preserve">    дорожное хозяйство</t>
  </si>
  <si>
    <t xml:space="preserve">    коммунальное строительство</t>
  </si>
  <si>
    <t xml:space="preserve">    прочие расходы</t>
  </si>
  <si>
    <t>2013-2013</t>
  </si>
  <si>
    <t>2011-2011</t>
  </si>
  <si>
    <t>2010-2011</t>
  </si>
  <si>
    <t>Школа на 140 учащихся , д. Новое Ахпердино Батыревского района</t>
  </si>
  <si>
    <t>2011-2012</t>
  </si>
  <si>
    <t>2012-2013</t>
  </si>
  <si>
    <t>2004-2012</t>
  </si>
  <si>
    <t>Строительство средней общеобразовательной школы в жилом районе "Новый город", г.Чебоксары</t>
  </si>
  <si>
    <t>2013-2014</t>
  </si>
  <si>
    <t>2010-2013</t>
  </si>
  <si>
    <t>Республиканская целевая программа "Культура Чувашии: 2010-2020 годы"</t>
  </si>
  <si>
    <t>2006-2011</t>
  </si>
  <si>
    <t>2007-2011</t>
  </si>
  <si>
    <t>2007-2013</t>
  </si>
  <si>
    <t>2008-2012</t>
  </si>
  <si>
    <t>Трехэтажный пристрой к хирургическому отделению МУЗ "Урмарская ЦРБ" с теплым переходом, п.Урмары Урмарского района</t>
  </si>
  <si>
    <t>Республиканская целевая программа демографического развития Чувашской Республики на 2011-2020 годы</t>
  </si>
  <si>
    <t>Корпус детского, гинекологического, родильного отделений центральной районной больницы, г. Цивильск</t>
  </si>
  <si>
    <t>2011-2013</t>
  </si>
  <si>
    <t>2010-2012</t>
  </si>
  <si>
    <t>Пристрой к хирургическому корпусу ГУЗ "Республиканская клиническая больница"</t>
  </si>
  <si>
    <t>Танатологическое отделение Республиканского бюро судебно-медицинской экспертизы, г.Чебоксары</t>
  </si>
  <si>
    <t>Прачечная ГУЗ "Республиканский противотуберкулезный диспансер", г.Чебоксары</t>
  </si>
  <si>
    <t>2003-2011</t>
  </si>
  <si>
    <t>2012-2012</t>
  </si>
  <si>
    <t>Лечебно-спальный корпус РГУ "Тарханский психоневрологический интернат"</t>
  </si>
  <si>
    <t>II-ая очередь РГУ "Атратский психоневрологический интернат", с.Атрать Алатырского района</t>
  </si>
  <si>
    <t>ФСК с бассейном в с. Красноармейское Красноармейского района</t>
  </si>
  <si>
    <t>ФСК с универсальным залом с. Кушниково Мариинско-Посадского района</t>
  </si>
  <si>
    <t>Реконструкция АУ "Физкультурно-оздоровительный центр "Белые камни", Мариинско-Посадский район</t>
  </si>
  <si>
    <t>2011-2014</t>
  </si>
  <si>
    <t>Строительство конноспортивного комплекса в г.Новочебоксарск</t>
  </si>
  <si>
    <t>Реконструкция РГУДОД "СДЮСШОР №4 по хоккею с шайбой", г.Новочебоксарск</t>
  </si>
  <si>
    <t>ФСК с ледовым дворцом и бассейном, г.Чебоксары</t>
  </si>
  <si>
    <t>1998-2012</t>
  </si>
  <si>
    <t>ФСК с универсальным залом (Заволжье), п. Кувшинский г.Чебоксары</t>
  </si>
  <si>
    <t>2012-2015</t>
  </si>
  <si>
    <t>Разработка ПИР на строительство автомобильной дороги "Волга" - Засурье - граница Республики Марий Эл</t>
  </si>
  <si>
    <t>Реконструкция Московского моста через р.Чебоксарка в г.Чебоксары</t>
  </si>
  <si>
    <t>2008-2013</t>
  </si>
  <si>
    <t>Магистральная дорога от ул. Николаева до Речного порта.  Участок №1 магистральной дороги общегородского значения по ул. Цивильская от ул. Николаева до ул. Гагарина в г. Чебоксары</t>
  </si>
  <si>
    <t>2008-2011</t>
  </si>
  <si>
    <t>Строительство путепровода по ул.Ю.Фучика на пересечении с ул. Б. Хмельницкого в г. Чебоксары (по ТЭО)</t>
  </si>
  <si>
    <t>Объездная дорога в г. Алатырь 2 очередь Реконструкция улично-дорожной сети по ул. 40 лет Победы, Южная, Юбилейная, квартал Зеленый</t>
  </si>
  <si>
    <t>М-1 Строительство объездной автодороги от федеральной дороги А 151 Цивильск-Ульяновск до Янтиковского шоссе</t>
  </si>
  <si>
    <t>Строительство и реконструкция автомобильных дорог, г.Канаш</t>
  </si>
  <si>
    <t>Строительство и реконструкция автодорог, г.Новочебоксарск</t>
  </si>
  <si>
    <t>Разработка ПСД на строительство объездной автомобильной дороги города Новочебоксарск</t>
  </si>
  <si>
    <t>2010-2010</t>
  </si>
  <si>
    <t>Строительство объездной автомобильной дороги города Новочебоксарск</t>
  </si>
  <si>
    <t>2012-2014</t>
  </si>
  <si>
    <t>Строительство микрорайнов Ш и Ша района по ул.Б.Хмельницкого в г..Чебоксары.Строительство 1-ой районной магистрали по ул.Б.Хмельницкого(1 и П очередь)</t>
  </si>
  <si>
    <t>Строительство и реконструкция автомобильных дорог, г.Шумерля</t>
  </si>
  <si>
    <t>2009-2013</t>
  </si>
  <si>
    <t>Водоснабжение д. Малое Буяново Шемуршинского района</t>
  </si>
  <si>
    <t>Водоснабжение д. Какерли - Шигали Шемуршинского района</t>
  </si>
  <si>
    <t>Водоснабжение д. Верхнее Буяново Шемуршинского района</t>
  </si>
  <si>
    <t>Водоснабжение д. Новая Шемурша Шемуршинского района</t>
  </si>
  <si>
    <t>2009-2011</t>
  </si>
  <si>
    <t>2008-2015</t>
  </si>
  <si>
    <t>2010-2015</t>
  </si>
  <si>
    <t>2005-2011</t>
  </si>
  <si>
    <t>Водоснабжение д. Нижнее Буяново Шемуршинского района</t>
  </si>
  <si>
    <t>Водоснабжение д. Чепкас - Ильметево Шемуршинского района</t>
  </si>
  <si>
    <t>Строительство спасательной станции г. Новочебоксарск (проектно-изыскательные работы)</t>
  </si>
  <si>
    <t>Республиканская комплексная целевая программа "Развития гражданской обороны снижения рисков и смягчения последствий чрезвычайных ситуаций природного и техногенного характера в Чувашской Республике на 2006-2010 годы</t>
  </si>
  <si>
    <t>Государственный комитет Чувашской Республики по делам гражданской обороны и чрезвычайным ситуациям</t>
  </si>
  <si>
    <t>Строительство спасательных станций г.Чебоксары (проектно-изыскательные работы)</t>
  </si>
  <si>
    <t>Реконструкция административно-хозяйственного здания ГУ "Чувашская республиканская ПСС" ГКЧС Чувашии, г.Чебоксары (проектно-изыскательные работы)</t>
  </si>
  <si>
    <t>Реконструкция реабилитационного центра МВД по Чувашии (проектно-изыскательские работы), г.Чебоксары</t>
  </si>
  <si>
    <t>Министерство внутренних дел по Чувашской Республике</t>
  </si>
  <si>
    <t>Реконструкция комплекса сооружений автохозяйства МВД по Чувашии, г.Чебоксары</t>
  </si>
  <si>
    <t>Строительство  административного здания УВД по г. Чебоксары (проектно-изыскательские работы)</t>
  </si>
  <si>
    <t>Строительство Пристроя к административному зданию ОВД по Цивильскому району, г.Цивильск (проектно-изыскательские работы)</t>
  </si>
  <si>
    <t>1998-2011</t>
  </si>
  <si>
    <t>Строительство комплекса зданий ОВД по Аликовскому району, с.Аликово Аликовского района (проектно-изыскательские работы)</t>
  </si>
  <si>
    <t>Реконструкция следственного изолятора № 2  в г.Цивильск Цивильского района</t>
  </si>
  <si>
    <t>Республиканская целевая программа профилактики правонарушений в Чувашской Республике на 2009-2012 годы</t>
  </si>
  <si>
    <t>Гараж с мойкой и очистными сооружениями по ул. Эльменя в г. Чебоксары</t>
  </si>
  <si>
    <t>2001-2013</t>
  </si>
  <si>
    <t>Овощехранилище по ул. Эльменя в г. Чебоксары</t>
  </si>
  <si>
    <t>2001-2012</t>
  </si>
  <si>
    <t>Программная часть</t>
  </si>
  <si>
    <t>4372.9 / 25800</t>
  </si>
  <si>
    <t>5237.3 / 30900</t>
  </si>
  <si>
    <t>тыс.рублей</t>
  </si>
  <si>
    <t>Бюджетные инвестиции</t>
  </si>
  <si>
    <t xml:space="preserve">    в том числе:</t>
  </si>
  <si>
    <t xml:space="preserve">   ОБРАЗОВАНИЕ - всего</t>
  </si>
  <si>
    <t>Спортивный корпус РГОУ "Ибресинская специальная (коррекционная) общеобразовательная школа-интернат", пос.Ибреси Ибресинского района</t>
  </si>
  <si>
    <t>Баня с прачечной РГОУ "Саланчикская специальная (коррекционная)  общеобразовательная школа-интернат", пос.Саланчики Шумерлинского района</t>
  </si>
  <si>
    <t>Реконструкция спального корпуса РГОУ "Канашский детский дом", г.Канаш</t>
  </si>
  <si>
    <t>16680.9 / 92186.02</t>
  </si>
  <si>
    <t>21625.3 / 119111.1</t>
  </si>
  <si>
    <t>Пристрой на 320 учащихся к зданию гимназия №1, г. Мариинский Посад Мариинско-Посадского района</t>
  </si>
  <si>
    <t>Школа с ДОУ на 250 мест , д. Шумерля Шумерлинского района</t>
  </si>
  <si>
    <t>32095.2/ 135759.1</t>
  </si>
  <si>
    <t>2007-2015</t>
  </si>
  <si>
    <t>123601.3/ 567310.5</t>
  </si>
  <si>
    <t>Реконструкция незавершенного строительством здания по ул. Урукова, 2 А под Центральный Государственный архив Чувашской Республики, г.Чебоксары</t>
  </si>
  <si>
    <t>22524.1/ 115754.7</t>
  </si>
  <si>
    <t>Реставрация здания памятника ГУК "Чувашский государственный театр кукол", г. Чебоксары</t>
  </si>
  <si>
    <t>0/47680</t>
  </si>
  <si>
    <t>103.1 / 14478.2</t>
  </si>
  <si>
    <t xml:space="preserve">   КУЛЬТУРА - всего</t>
  </si>
  <si>
    <t>Поликлиника МУЗ "Моргаушская центральная районная больница", с.Моргауши Моргаушского района</t>
  </si>
  <si>
    <t xml:space="preserve">   ЗДРАВООХРАНЕНИЕ - всего</t>
  </si>
  <si>
    <t xml:space="preserve">   СОЦИАЛЬНАЯ ПОЛИТИКА - всего</t>
  </si>
  <si>
    <t>Отделение временного проживания, с.Шемурша</t>
  </si>
  <si>
    <t xml:space="preserve">   ФИЗИЧЕСКАЯ КУЛЬТУРА И СПОРТ - всего</t>
  </si>
  <si>
    <t>Республиканская целевая программа "Развитие физической культуры и спорта в Чувашской Республике на 2010-2020 годы"</t>
  </si>
  <si>
    <t>63060.3/ 337775.7</t>
  </si>
  <si>
    <t>64435.8/ 270400</t>
  </si>
  <si>
    <t xml:space="preserve">   ДОРОЖНОЕ ХОЗЯЙСТВО - всего</t>
  </si>
  <si>
    <t xml:space="preserve">0/ 1249303.3 </t>
  </si>
  <si>
    <t>127859.6 / 127859.6</t>
  </si>
  <si>
    <t>303165.9 / 337517.3</t>
  </si>
  <si>
    <t>Разработка ПСД на строительство автомобильной дороги "Чебоксары - Сурское"-Урусово-Старое Ардатово  в Порецком районе</t>
  </si>
  <si>
    <t xml:space="preserve">Строительство автомобильной дороги 1-го пускового комплекса 1-ой очереди строительства жилого района "Новый город" г.Чебоксары 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</si>
  <si>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</si>
  <si>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5225895.1/ 5225895.1</t>
  </si>
  <si>
    <t>35660.7 / 35660.7</t>
  </si>
  <si>
    <t xml:space="preserve">   КОММУНАЛЬНОЕ СТРОИТЕЛЬСТВО - всего</t>
  </si>
  <si>
    <t>18362.3 / 78649.8</t>
  </si>
  <si>
    <t>23622.5 / 109376.6</t>
  </si>
  <si>
    <t>Республиканская целевая программа "Обеспечение населения качественной питьевой водой на 2009-2020 годы"</t>
  </si>
  <si>
    <t>38941.9 / 193619.6</t>
  </si>
  <si>
    <t>44568.89 / 271466.3</t>
  </si>
  <si>
    <t>2327.02 / 15881.96</t>
  </si>
  <si>
    <t>11888.1 / 65625.617</t>
  </si>
  <si>
    <t>25489.4 / 119800</t>
  </si>
  <si>
    <t>15366.3 / 42360</t>
  </si>
  <si>
    <t>1086588.4 / 2893585</t>
  </si>
  <si>
    <t>2005-2014</t>
  </si>
  <si>
    <t>2002-2014</t>
  </si>
  <si>
    <t>Республиканская целевая программа "Модернизация коммунальных котельных и тепловых сетей на территории Чувашской Республике на 2010-2015 годы"</t>
  </si>
  <si>
    <t>0 / 36600</t>
  </si>
  <si>
    <t>0 / 45400</t>
  </si>
  <si>
    <t>0 / 170900</t>
  </si>
  <si>
    <t>0 / 115000</t>
  </si>
  <si>
    <t>0 / 48000</t>
  </si>
  <si>
    <t>0 / 50000</t>
  </si>
  <si>
    <t>0 / 10500</t>
  </si>
  <si>
    <t xml:space="preserve">Полигон твердых бытовых отходов в Моргаушском районе </t>
  </si>
  <si>
    <t xml:space="preserve">Рекультивация существующего полигона и строительство нового полигона твердых бытовых отходов с подъездной автодорогой в Ядринском районе </t>
  </si>
  <si>
    <t>Водоснабжение с.Батырево (2 очередь), с.Батырево Батыревского района</t>
  </si>
  <si>
    <t>Канализационные сети, с.Батырево Батыревского района</t>
  </si>
  <si>
    <t>Групповой водовод Батыр., Шемурш. и южной части Комс.районов</t>
  </si>
  <si>
    <t xml:space="preserve">Водоснабжение с.Сугуты Батыревского района </t>
  </si>
  <si>
    <t xml:space="preserve">Водоснабжение д. Кзыл-Чишма Батыревского района </t>
  </si>
  <si>
    <t xml:space="preserve">Водоснабжение с.Алманчиково Батыревского района </t>
  </si>
  <si>
    <t xml:space="preserve">Водоснабжение д. Татарские Сугуты Батыревского района </t>
  </si>
  <si>
    <t xml:space="preserve">Водоснабжение с.Шыгырдан Батыревского района </t>
  </si>
  <si>
    <t>Групповой водовод, пгт Вурнары Вурнарского района</t>
  </si>
  <si>
    <t>Водоснабжение, п.Буинск Ибресинского района</t>
  </si>
  <si>
    <t>Групповой водовод п. Ибреси (2 этап),  Ибресинского района</t>
  </si>
  <si>
    <t>реконструкция очистных сооружений канализации, г.Мариинский Посад Мариинско-Посадского района</t>
  </si>
  <si>
    <t>Водоснабжение МКР №3,5 г. Мариинский Посад Мариинского Посадского района</t>
  </si>
  <si>
    <t>Водоснабжение, д.Лесные Хачики Моргаушского района</t>
  </si>
  <si>
    <t>Очистные сооружения биолог.очистки сточных вод, г.Цивильск Цивильского района</t>
  </si>
  <si>
    <t>Магистральные водопроводные сети, г.Шумерля</t>
  </si>
  <si>
    <t>Реконструкция, строительство и кольцевание водозаборных скважин по результатам оценки эксплуатационных запасов подземных вод</t>
  </si>
  <si>
    <t>Проведение поисково-разведочных работ и оценка эксплуатационных запасов подземных вод в г. Мариинском Посаде</t>
  </si>
  <si>
    <t>Очистка подземных вод в действующих системах централизованного водоснабжения</t>
  </si>
  <si>
    <t>Строительство берегоукрепительных сооружений на левобережье р. Сура в пределах с. Порецкое Порецкого района</t>
  </si>
  <si>
    <t>Разработка рабочей документации по проекту "Строительство берегоукрепительных сооружений на левобережье р. Сура в пределах с. Порецкое", Порецкий район</t>
  </si>
  <si>
    <t>Реконструкция котельной и тепловых сетей химзаводского поселка по ул. Урукова г.Шумерля</t>
  </si>
  <si>
    <t>Реконструкция котельной №1 и тепловых сетей г. Цивильск</t>
  </si>
  <si>
    <t>Реконструкция котельной п. Новое Атлашево и тепловых сетей п.Новое Атлашево</t>
  </si>
  <si>
    <t>Реконструкция квартальной котельной №4 п.Кугеси и тепловых сетей п.Кугеси</t>
  </si>
  <si>
    <t>Реконструкция котельной № 14 "Восточная" г. Канаш</t>
  </si>
  <si>
    <t>Реконструкция ЦТП № 4 в котельную г. Канаш</t>
  </si>
  <si>
    <t xml:space="preserve">   ПРОЧИЕ РАСХОДЫ - всего</t>
  </si>
  <si>
    <t>2654.7 / 158861.2</t>
  </si>
  <si>
    <t>Реконструкция МУЗ "Красночетайская ЦРБ" с.Красные Четаи</t>
  </si>
  <si>
    <t>34225.97 / 234354.83</t>
  </si>
  <si>
    <t>Проектно-изыскательские работы на строительство лечебного корпуса ГУЗ "Республиканский противотуберкулезный диспансер"</t>
  </si>
  <si>
    <t>Проектно-изыскательские работы на строительство консультативно-диагностического блока ГУЗ "Президентский перинатальный центр"</t>
  </si>
  <si>
    <t>Компле-ксная оценка</t>
  </si>
  <si>
    <t>административные здания республиканских органов исполнительной власти, г.Чебоксары</t>
  </si>
  <si>
    <t>1986-2011</t>
  </si>
  <si>
    <t>319143,5/ 1007193,0</t>
  </si>
  <si>
    <t>Реконструкция админ. здания Полномочного представительства ЧР пр Президенте РФ по ул. Б.Ордынка, 46/1, г. Москва, ул.Б.Ордынка, д.46, стр.1</t>
  </si>
  <si>
    <t>Объездная дорога в г. Алатырь 2 очередь Реконструкция улично-дорожной сети по ул. 40 лет Победы, Южная, Юбилейная, квартал Зеленый (проектно-изыскательские работы)</t>
  </si>
  <si>
    <t>учебный корпус  РГОУ "Алатырская специальная (коррекционная)  общеобразовательная школа-интернат", г.Алатырь</t>
  </si>
  <si>
    <t>Дошкольное образовательное учреждение в жилом районе "Новый город", г.Чебоксары</t>
  </si>
  <si>
    <t>Дошкольное образовательное учреждение, г.Чебоксары, ул.Б.Хмельницкого</t>
  </si>
  <si>
    <t>Дошкольное образовательное учреждение, г.Чебоксары, мкр."Волжский - 3"</t>
  </si>
  <si>
    <t>Дошкольное образовательное учреждение, г.Чебоксары, ул.Гладкова</t>
  </si>
  <si>
    <t>Дошкольное образовательное учреждение, г.Новочебоксарск, западный жилой район, комплекс III А</t>
  </si>
  <si>
    <t>Дошкольное образовательное учреждение, Чебоксарский район, пгт Кугеси</t>
  </si>
  <si>
    <t>Дошкольное образовательное учреждение, г.Алатырь</t>
  </si>
  <si>
    <t>9799,4 / 51190,6</t>
  </si>
  <si>
    <t>строительство спортивных сооружений по стрельбе  из лука, г.Чебоксары</t>
  </si>
  <si>
    <t>строительство спортивных сооружений велоспорту-маунтинбайку, г.Чебоксары</t>
  </si>
  <si>
    <t>строительство спортивного комплекса РГУ Физкультурно-оздоровительного центра «Росинка», г.Чебоксары</t>
  </si>
  <si>
    <t>Реконструкция биатлонного центра РГУДОД "СДЮСШОР № 2", г.Чебоксары</t>
  </si>
  <si>
    <t xml:space="preserve">Реконструкция автомобильной дороги "Комсомольское-Яльчики-Буинск" (км 0+100-км 9+060) в Комсомольском районе </t>
  </si>
  <si>
    <t>237345,1/ 256332,7</t>
  </si>
  <si>
    <t>Строительство путепровода через железную дорогу у ст. Ишлеи на автодороге Чебоксары-Сурское в Чебоксарском районе</t>
  </si>
  <si>
    <t>370002,1/ 434767,2</t>
  </si>
  <si>
    <t>Строительство  автодороги «Калинино – Батырево – Яльчики» – Большое Чеменево – «Шемурша – Сойгино – Алтышево»(участок Старые Айбеси-Новые Выселки) в Алатырском районе</t>
  </si>
  <si>
    <t>98617,6/ 106507</t>
  </si>
  <si>
    <t xml:space="preserve"> Строительство и реконструкция автомобильных дорог в соответствии с Указом Президента Чувашской Республики от 21.08.2006 № 68 «О мерах по ускоренному завершению строительства сети автомобильных дорог Чувашской Республики» </t>
  </si>
  <si>
    <t>51,20 км</t>
  </si>
  <si>
    <t>863681,4/ 988515,2</t>
  </si>
  <si>
    <t>Реконструкция котельной "Коновалово" по ул.Котовского, 37"А№ в г.Мариинский Посад</t>
  </si>
  <si>
    <t>0 / 61664,4</t>
  </si>
  <si>
    <t>Реконструкция теплотрассы по ул.Крупской, ул.Ульянова в с.Порецкре</t>
  </si>
  <si>
    <t>0/ 40000</t>
  </si>
  <si>
    <t>Реконструкция магистральных теплосетей от котельной № 1 ГКС в с.Красноармейское</t>
  </si>
  <si>
    <t>0/ 21000</t>
  </si>
  <si>
    <t>Реконструкция теплосетей ЦТП-1 микрорайона "Камчатка", г.Шумерля в с.Красноармейское</t>
  </si>
  <si>
    <t>0/ 35860</t>
  </si>
  <si>
    <t>Реконструкция тепловых сетей ЦТП № 3, г.Шумерля</t>
  </si>
  <si>
    <t>0/ 21500</t>
  </si>
  <si>
    <t>59955,3/ 69548,1</t>
  </si>
  <si>
    <t>30981/ 180000</t>
  </si>
  <si>
    <t>32753/ 191280</t>
  </si>
  <si>
    <t>29015/ 168000</t>
  </si>
  <si>
    <t>31357,8/ 191280</t>
  </si>
  <si>
    <t>93626.7/ 559836,2</t>
  </si>
  <si>
    <t>Год начала и оконча-ния строи-тельства</t>
  </si>
  <si>
    <t>Очистные сооружения пгт Ибреси Ибресинского района</t>
  </si>
  <si>
    <t>в том числе:</t>
  </si>
  <si>
    <t>проектно-изыскательские работы</t>
  </si>
  <si>
    <t>2006-2014</t>
  </si>
  <si>
    <t>Реконструкция легкоатлетического манежа РГУДОД "СДЮСШОР 
№ 3", г.Новочебоксарск</t>
  </si>
  <si>
    <t>/ 105000</t>
  </si>
  <si>
    <t>Республиканская целевая программа "Социальное развитие села в Чувашской Республике до 2012 года"</t>
  </si>
  <si>
    <t>детский сад на 240 мест, с.Батырево Батыревского района</t>
  </si>
  <si>
    <t>/ 134000</t>
  </si>
  <si>
    <t>детский сад на 240 мест, г.Цивильск Цивильского района</t>
  </si>
  <si>
    <t>/ 133000</t>
  </si>
  <si>
    <t>Водоснабжение с.Ишлеи Чебоксарского района</t>
  </si>
  <si>
    <t>Реконструкция очистных сооружений пгт Урмары Урмарского района</t>
  </si>
  <si>
    <t>19823,3/ 128081,6</t>
  </si>
  <si>
    <t>10689/ 67176,3</t>
  </si>
  <si>
    <t>29537,9/ 122283</t>
  </si>
  <si>
    <t>Водоснабжение г.Ядрин</t>
  </si>
  <si>
    <t>/ 189400,4</t>
  </si>
  <si>
    <t>/ 235227,5</t>
  </si>
  <si>
    <t>Строительство блочно-модульной котельной квартала "Западный - 2" г. Алатырь</t>
  </si>
  <si>
    <t>Дополнительная потребность госзаказчиков на 2011-2013 годы</t>
  </si>
  <si>
    <t xml:space="preserve">
</t>
  </si>
  <si>
    <t>Приложение № 4
к протоколу заседания Совета 
по инвестиционной политике 
от 29.07.2010 г. № 7</t>
  </si>
  <si>
    <t>Подпрограмма "Развитие системы дошкольного образования в Чувашской Республике на 2011-2020 годы"</t>
  </si>
  <si>
    <t>Строительство, реконструкция дошкольных образовательных учреждений</t>
  </si>
  <si>
    <t>Основная общеобразовательная школа, д. Андреевка Ибресинского района</t>
  </si>
  <si>
    <t>Строительство бассейна на территории ГОУ ВПО "Чувашский государственный педагогический университет им. И.Я.Яковлева", г.Чебоксары</t>
  </si>
  <si>
    <t>физкультурно-спортивный комплекс в с.Красные Четаи Красночетайского района</t>
  </si>
  <si>
    <t>физкультурно-спортивный комплекс с бассейном в с. Янтиково Янтиковского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</si>
</sst>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\-#,##0.00\ "/>
    <numFmt numFmtId="166" formatCode="0.0"/>
    <numFmt numFmtId="167" formatCode="#,##0.00_р_."/>
    <numFmt numFmtId="168" formatCode="#,##0.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168" fontId="19" fillId="0" borderId="10" xfId="0" applyNumberFormat="1" applyFont="1" applyFill="1" applyBorder="1" applyAlignment="1" applyProtection="1">
      <alignment vertical="top" wrapText="1" shrinkToFit="1"/>
      <protection locked="0"/>
    </xf>
    <xf numFmtId="168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top" shrinkToFi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center" vertical="top" wrapText="1" shrinkToFit="1"/>
      <protection locked="0"/>
    </xf>
    <xf numFmtId="0" fontId="19" fillId="0" borderId="10" xfId="0" applyFont="1" applyBorder="1" applyAlignment="1" applyProtection="1" quotePrefix="1">
      <alignment horizontal="center" vertical="top" wrapText="1" shrinkToFit="1"/>
      <protection locked="0"/>
    </xf>
    <xf numFmtId="0" fontId="19" fillId="0" borderId="10" xfId="0" applyFont="1" applyBorder="1" applyAlignment="1" applyProtection="1">
      <alignment horizontal="left" vertical="center" wrapText="1" indent="2"/>
      <protection locked="0"/>
    </xf>
    <xf numFmtId="0" fontId="19" fillId="0" borderId="10" xfId="0" applyFont="1" applyBorder="1" applyAlignment="1" applyProtection="1">
      <alignment horizontal="left" vertical="top" wrapText="1" indent="1"/>
      <protection locked="0"/>
    </xf>
    <xf numFmtId="166" fontId="19" fillId="0" borderId="10" xfId="0" applyNumberFormat="1" applyFont="1" applyFill="1" applyBorder="1" applyAlignment="1" applyProtection="1">
      <alignment vertical="top" wrapText="1" shrinkToFit="1"/>
      <protection locked="0"/>
    </xf>
    <xf numFmtId="166" fontId="19" fillId="0" borderId="10" xfId="0" applyNumberFormat="1" applyFont="1" applyFill="1" applyBorder="1" applyAlignment="1" applyProtection="1">
      <alignment vertical="top" shrinkToFit="1"/>
      <protection locked="0"/>
    </xf>
    <xf numFmtId="166" fontId="21" fillId="0" borderId="10" xfId="0" applyNumberFormat="1" applyFont="1" applyFill="1" applyBorder="1" applyAlignment="1" applyProtection="1">
      <alignment vertical="top" shrinkToFi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center" vertical="top" shrinkToFit="1"/>
      <protection locked="0"/>
    </xf>
    <xf numFmtId="166" fontId="22" fillId="0" borderId="10" xfId="0" applyNumberFormat="1" applyFont="1" applyFill="1" applyBorder="1" applyAlignment="1" applyProtection="1">
      <alignment vertical="top" shrinkToFit="1"/>
      <protection locked="0"/>
    </xf>
    <xf numFmtId="0" fontId="21" fillId="0" borderId="10" xfId="0" applyFont="1" applyBorder="1" applyAlignment="1" applyProtection="1">
      <alignment horizontal="center" vertical="top" shrinkToFit="1"/>
      <protection locked="0"/>
    </xf>
    <xf numFmtId="168" fontId="23" fillId="0" borderId="10" xfId="0" applyNumberFormat="1" applyFont="1" applyFill="1" applyBorder="1" applyAlignment="1" applyProtection="1">
      <alignment vertical="top" wrapText="1" shrinkToFit="1"/>
      <protection locked="0"/>
    </xf>
    <xf numFmtId="166" fontId="20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166" fontId="22" fillId="0" borderId="10" xfId="0" applyNumberFormat="1" applyFont="1" applyFill="1" applyBorder="1" applyAlignment="1" applyProtection="1">
      <alignment vertical="center" shrinkToFit="1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center" vertical="top" wrapText="1" shrinkToFit="1"/>
      <protection locked="0"/>
    </xf>
    <xf numFmtId="0" fontId="21" fillId="0" borderId="10" xfId="0" applyFont="1" applyBorder="1" applyAlignment="1" applyProtection="1" quotePrefix="1">
      <alignment horizontal="center" vertical="top" wrapText="1" shrinkToFit="1"/>
      <protection locked="0"/>
    </xf>
    <xf numFmtId="166" fontId="21" fillId="0" borderId="10" xfId="0" applyNumberFormat="1" applyFont="1" applyFill="1" applyBorder="1" applyAlignment="1" applyProtection="1">
      <alignment vertical="top" wrapText="1" shrinkToFit="1"/>
      <protection locked="0"/>
    </xf>
    <xf numFmtId="166" fontId="19" fillId="0" borderId="10" xfId="0" applyNumberFormat="1" applyFont="1" applyBorder="1" applyAlignment="1" applyProtection="1">
      <alignment horizontal="right" vertical="top" wrapText="1"/>
      <protection locked="0"/>
    </xf>
    <xf numFmtId="0" fontId="20" fillId="0" borderId="10" xfId="0" applyFont="1" applyBorder="1" applyAlignment="1" applyProtection="1">
      <alignment horizontal="center" vertical="top" wrapText="1"/>
      <protection locked="0"/>
    </xf>
    <xf numFmtId="166" fontId="20" fillId="0" borderId="10" xfId="0" applyNumberFormat="1" applyFont="1" applyFill="1" applyBorder="1" applyAlignment="1" applyProtection="1">
      <alignment vertical="top"/>
      <protection locked="0"/>
    </xf>
    <xf numFmtId="166" fontId="19" fillId="0" borderId="10" xfId="0" applyNumberFormat="1" applyFont="1" applyFill="1" applyBorder="1" applyAlignment="1" applyProtection="1">
      <alignment/>
      <protection locked="0"/>
    </xf>
    <xf numFmtId="166" fontId="22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21" fillId="0" borderId="10" xfId="0" applyFont="1" applyFill="1" applyBorder="1" applyAlignment="1" applyProtection="1">
      <alignment horizontal="center" vertical="top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top" wrapText="1"/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168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166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9" fillId="24" borderId="10" xfId="0" applyFont="1" applyFill="1" applyBorder="1" applyAlignment="1" applyProtection="1">
      <alignment horizontal="left" vertical="top" wrapText="1"/>
      <protection locked="0"/>
    </xf>
    <xf numFmtId="0" fontId="19" fillId="24" borderId="10" xfId="0" applyFont="1" applyFill="1" applyBorder="1" applyAlignment="1" applyProtection="1">
      <alignment horizontal="center" vertical="top" wrapText="1"/>
      <protection locked="0"/>
    </xf>
    <xf numFmtId="168" fontId="19" fillId="24" borderId="10" xfId="0" applyNumberFormat="1" applyFont="1" applyFill="1" applyBorder="1" applyAlignment="1" applyProtection="1">
      <alignment vertical="top" wrapText="1" shrinkToFit="1"/>
      <protection locked="0"/>
    </xf>
    <xf numFmtId="0" fontId="19" fillId="24" borderId="10" xfId="0" applyFont="1" applyFill="1" applyBorder="1" applyAlignment="1" applyProtection="1">
      <alignment/>
      <protection locked="0"/>
    </xf>
    <xf numFmtId="166" fontId="19" fillId="0" borderId="10" xfId="0" applyNumberFormat="1" applyFont="1" applyFill="1" applyBorder="1" applyAlignment="1" applyProtection="1">
      <alignment vertical="top"/>
      <protection locked="0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0" xfId="0" applyFont="1" applyFill="1" applyBorder="1" applyAlignment="1" applyProtection="1">
      <alignment horizontal="center" vertical="top" wrapText="1" shrinkToFit="1"/>
      <protection locked="0"/>
    </xf>
    <xf numFmtId="166" fontId="19" fillId="0" borderId="10" xfId="0" applyNumberFormat="1" applyFont="1" applyFill="1" applyBorder="1" applyAlignment="1" applyProtection="1">
      <alignment horizontal="right" vertical="top"/>
      <protection locked="0"/>
    </xf>
    <xf numFmtId="0" fontId="19" fillId="0" borderId="10" xfId="0" applyFont="1" applyFill="1" applyBorder="1" applyAlignment="1" applyProtection="1">
      <alignment horizontal="center" vertical="top"/>
      <protection locked="0"/>
    </xf>
    <xf numFmtId="168" fontId="21" fillId="0" borderId="10" xfId="0" applyNumberFormat="1" applyFont="1" applyFill="1" applyBorder="1" applyAlignment="1" applyProtection="1">
      <alignment vertical="top" wrapText="1" shrinkToFit="1"/>
      <protection locked="0"/>
    </xf>
    <xf numFmtId="0" fontId="19" fillId="25" borderId="10" xfId="0" applyFont="1" applyFill="1" applyBorder="1" applyAlignment="1" applyProtection="1">
      <alignment horizontal="center" vertical="top" wrapText="1" shrinkToFit="1"/>
      <protection locked="0"/>
    </xf>
    <xf numFmtId="166" fontId="19" fillId="25" borderId="10" xfId="0" applyNumberFormat="1" applyFont="1" applyFill="1" applyBorder="1" applyAlignment="1" applyProtection="1">
      <alignment vertical="top" wrapText="1" shrinkToFit="1"/>
      <protection locked="0"/>
    </xf>
    <xf numFmtId="168" fontId="19" fillId="25" borderId="10" xfId="0" applyNumberFormat="1" applyFont="1" applyFill="1" applyBorder="1" applyAlignment="1" applyProtection="1">
      <alignment vertical="top" wrapText="1" shrinkToFit="1"/>
      <protection locked="0"/>
    </xf>
    <xf numFmtId="0" fontId="19" fillId="25" borderId="10" xfId="0" applyFont="1" applyFill="1" applyBorder="1" applyAlignment="1" applyProtection="1">
      <alignment horizontal="center" vertical="top" wrapText="1"/>
      <protection locked="0"/>
    </xf>
    <xf numFmtId="0" fontId="19" fillId="25" borderId="10" xfId="0" applyFont="1" applyFill="1" applyBorder="1" applyAlignment="1" applyProtection="1" quotePrefix="1">
      <alignment horizontal="center" vertical="top" wrapText="1" shrinkToFit="1"/>
      <protection locked="0"/>
    </xf>
    <xf numFmtId="166" fontId="20" fillId="25" borderId="10" xfId="0" applyNumberFormat="1" applyFont="1" applyFill="1" applyBorder="1" applyAlignment="1" applyProtection="1">
      <alignment vertical="top"/>
      <protection locked="0"/>
    </xf>
    <xf numFmtId="0" fontId="19" fillId="25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 quotePrefix="1">
      <alignment horizontal="center" vertical="top" wrapText="1" shrinkToFit="1"/>
      <protection locked="0"/>
    </xf>
    <xf numFmtId="0" fontId="19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 applyProtection="1">
      <alignment horizontal="center" vertical="top" wrapText="1" shrinkToFit="1"/>
      <protection locked="0"/>
    </xf>
    <xf numFmtId="166" fontId="25" fillId="0" borderId="10" xfId="0" applyNumberFormat="1" applyFont="1" applyFill="1" applyBorder="1" applyAlignment="1" applyProtection="1">
      <alignment vertical="top"/>
      <protection locked="0"/>
    </xf>
    <xf numFmtId="168" fontId="22" fillId="0" borderId="10" xfId="0" applyNumberFormat="1" applyFont="1" applyFill="1" applyBorder="1" applyAlignment="1" applyProtection="1">
      <alignment vertical="top"/>
      <protection locked="0"/>
    </xf>
    <xf numFmtId="168" fontId="21" fillId="0" borderId="10" xfId="0" applyNumberFormat="1" applyFont="1" applyFill="1" applyBorder="1" applyAlignment="1" applyProtection="1">
      <alignment/>
      <protection locked="0"/>
    </xf>
    <xf numFmtId="0" fontId="19" fillId="25" borderId="10" xfId="0" applyFont="1" applyFill="1" applyBorder="1" applyAlignment="1" applyProtection="1">
      <alignment horizontal="left" vertical="top" wrapText="1"/>
      <protection locked="0"/>
    </xf>
    <xf numFmtId="168" fontId="19" fillId="0" borderId="10" xfId="0" applyNumberFormat="1" applyFont="1" applyFill="1" applyBorder="1" applyAlignment="1" applyProtection="1">
      <alignment vertical="top"/>
      <protection locked="0"/>
    </xf>
    <xf numFmtId="0" fontId="19" fillId="0" borderId="10" xfId="0" applyFon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 applyProtection="1">
      <alignment horizontal="right" vertical="top" wrapText="1"/>
      <protection locked="0"/>
    </xf>
    <xf numFmtId="166" fontId="22" fillId="0" borderId="10" xfId="0" applyNumberFormat="1" applyFont="1" applyFill="1" applyBorder="1" applyAlignment="1" applyProtection="1">
      <alignment vertical="top"/>
      <protection locked="0"/>
    </xf>
    <xf numFmtId="168" fontId="21" fillId="0" borderId="10" xfId="0" applyNumberFormat="1" applyFont="1" applyFill="1" applyBorder="1" applyAlignment="1" applyProtection="1">
      <alignment vertical="top"/>
      <protection locked="0"/>
    </xf>
    <xf numFmtId="0" fontId="19" fillId="0" borderId="10" xfId="0" applyFont="1" applyBorder="1" applyAlignment="1" applyProtection="1">
      <alignment horizontal="center" vertical="top"/>
      <protection locked="0"/>
    </xf>
    <xf numFmtId="0" fontId="19" fillId="25" borderId="10" xfId="0" applyFont="1" applyFill="1" applyBorder="1" applyAlignment="1" applyProtection="1">
      <alignment vertical="top"/>
      <protection locked="0"/>
    </xf>
    <xf numFmtId="166" fontId="19" fillId="0" borderId="10" xfId="0" applyNumberFormat="1" applyFont="1" applyFill="1" applyBorder="1" applyAlignment="1" applyProtection="1">
      <alignment horizontal="right" vertical="top" wrapText="1"/>
      <protection locked="0"/>
    </xf>
    <xf numFmtId="0" fontId="19" fillId="0" borderId="10" xfId="0" applyFont="1" applyBorder="1" applyAlignment="1" applyProtection="1">
      <alignment horizontal="center" vertical="top" textRotation="90" wrapText="1"/>
      <protection locked="0"/>
    </xf>
    <xf numFmtId="0" fontId="19" fillId="24" borderId="10" xfId="0" applyFont="1" applyFill="1" applyBorder="1" applyAlignment="1" applyProtection="1">
      <alignment vertical="top"/>
      <protection locked="0"/>
    </xf>
    <xf numFmtId="0" fontId="19" fillId="25" borderId="10" xfId="0" applyFont="1" applyFill="1" applyBorder="1" applyAlignment="1" applyProtection="1">
      <alignment vertical="top" wrapText="1"/>
      <protection locked="0"/>
    </xf>
    <xf numFmtId="2" fontId="19" fillId="0" borderId="10" xfId="0" applyNumberFormat="1" applyFont="1" applyFill="1" applyBorder="1" applyAlignment="1" applyProtection="1">
      <alignment vertical="top"/>
      <protection locked="0"/>
    </xf>
    <xf numFmtId="2" fontId="20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right" vertical="top"/>
      <protection locked="0"/>
    </xf>
    <xf numFmtId="0" fontId="19" fillId="0" borderId="10" xfId="0" applyFont="1" applyBorder="1" applyAlignment="1" applyProtection="1">
      <alignment horizontal="left" vertical="top" wrapText="1" indent="2"/>
      <protection locked="0"/>
    </xf>
    <xf numFmtId="0" fontId="19" fillId="0" borderId="10" xfId="0" applyFont="1" applyFill="1" applyBorder="1" applyAlignment="1" applyProtection="1">
      <alignment horizontal="left" vertical="top" wrapText="1" indent="2"/>
      <protection locked="0"/>
    </xf>
    <xf numFmtId="166" fontId="21" fillId="0" borderId="10" xfId="0" applyNumberFormat="1" applyFont="1" applyFill="1" applyBorder="1" applyAlignment="1" applyProtection="1">
      <alignment vertical="top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  <xf numFmtId="4" fontId="19" fillId="0" borderId="10" xfId="0" applyNumberFormat="1" applyFont="1" applyFill="1" applyBorder="1" applyAlignment="1" applyProtection="1">
      <alignment vertical="top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2" fontId="19" fillId="0" borderId="10" xfId="0" applyNumberFormat="1" applyFont="1" applyFill="1" applyBorder="1" applyAlignment="1" applyProtection="1">
      <alignment horizontal="right" vertical="top" wrapText="1"/>
      <protection locked="0"/>
    </xf>
    <xf numFmtId="0" fontId="22" fillId="24" borderId="10" xfId="0" applyFont="1" applyFill="1" applyBorder="1" applyAlignment="1" applyProtection="1">
      <alignment horizontal="left" vertical="top" wrapText="1"/>
      <protection locked="0"/>
    </xf>
    <xf numFmtId="0" fontId="19" fillId="0" borderId="10" xfId="0" applyFont="1" applyFill="1" applyBorder="1" applyAlignment="1" applyProtection="1">
      <alignment horizontal="right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top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textRotation="90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textRotation="90" wrapText="1"/>
      <protection locked="0"/>
    </xf>
    <xf numFmtId="0" fontId="19" fillId="0" borderId="10" xfId="0" applyFont="1" applyFill="1" applyBorder="1" applyAlignment="1" applyProtection="1">
      <alignment vertical="top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M254"/>
  <sheetViews>
    <sheetView showZeros="0" tabSelected="1" view="pageBreakPreview" zoomScale="75" zoomScaleNormal="80" zoomScaleSheetLayoutView="75" workbookViewId="0" topLeftCell="A9">
      <selection activeCell="J9" sqref="J9"/>
    </sheetView>
  </sheetViews>
  <sheetFormatPr defaultColWidth="9.00390625" defaultRowHeight="12.75"/>
  <cols>
    <col min="1" max="1" width="38.375" style="8" customWidth="1"/>
    <col min="2" max="2" width="9.875" style="4" hidden="1" customWidth="1"/>
    <col min="3" max="3" width="9.875" style="8" hidden="1" customWidth="1"/>
    <col min="4" max="4" width="11.25390625" style="8" hidden="1" customWidth="1"/>
    <col min="5" max="5" width="14.25390625" style="8" hidden="1" customWidth="1"/>
    <col min="6" max="6" width="18.75390625" style="8" customWidth="1"/>
    <col min="7" max="7" width="18.625" style="8" customWidth="1"/>
    <col min="8" max="8" width="16.375" style="8" customWidth="1"/>
    <col min="9" max="9" width="0.37109375" style="8" hidden="1" customWidth="1"/>
    <col min="10" max="10" width="35.00390625" style="7" customWidth="1"/>
    <col min="11" max="11" width="16.00390625" style="7" customWidth="1"/>
    <col min="12" max="12" width="10.875" style="8" customWidth="1"/>
    <col min="13" max="16" width="2.75390625" style="8" customWidth="1"/>
    <col min="17" max="17" width="4.625" style="8" customWidth="1"/>
    <col min="18" max="18" width="4.125" style="8" customWidth="1"/>
    <col min="19" max="19" width="6.125" style="8" customWidth="1"/>
    <col min="20" max="20" width="3.875" style="8" customWidth="1"/>
    <col min="21" max="21" width="4.00390625" style="8" customWidth="1"/>
    <col min="22" max="22" width="6.875" style="8" customWidth="1"/>
    <col min="23" max="23" width="2.375" style="8" bestFit="1" customWidth="1"/>
    <col min="24" max="16384" width="9.125" style="8" customWidth="1"/>
  </cols>
  <sheetData>
    <row r="1" spans="1:9" s="29" customFormat="1" ht="1.5" customHeight="1">
      <c r="A1" s="104" t="s">
        <v>68</v>
      </c>
      <c r="B1" s="104"/>
      <c r="C1" s="104"/>
      <c r="D1" s="104"/>
      <c r="E1" s="104"/>
      <c r="F1" s="104"/>
      <c r="G1" s="104"/>
      <c r="H1" s="104"/>
      <c r="I1" s="104"/>
    </row>
    <row r="2" spans="1:10" ht="14.25" customHeight="1" hidden="1">
      <c r="A2" s="102" t="s">
        <v>168</v>
      </c>
      <c r="B2" s="102"/>
      <c r="C2" s="102"/>
      <c r="D2" s="102"/>
      <c r="E2" s="102"/>
      <c r="F2" s="102"/>
      <c r="G2" s="102"/>
      <c r="H2" s="102"/>
      <c r="I2" s="102"/>
      <c r="J2" s="92"/>
    </row>
    <row r="3" spans="1:10" ht="84" customHeight="1" hidden="1">
      <c r="A3" s="105" t="s">
        <v>62</v>
      </c>
      <c r="B3" s="105" t="s">
        <v>261</v>
      </c>
      <c r="C3" s="105" t="s">
        <v>63</v>
      </c>
      <c r="D3" s="105" t="s">
        <v>66</v>
      </c>
      <c r="E3" s="105" t="s">
        <v>69</v>
      </c>
      <c r="F3" s="106"/>
      <c r="G3" s="106"/>
      <c r="H3" s="106"/>
      <c r="I3" s="106"/>
      <c r="J3" s="84"/>
    </row>
    <row r="4" spans="1:10" ht="18" customHeight="1" hidden="1">
      <c r="A4" s="105"/>
      <c r="B4" s="105"/>
      <c r="C4" s="105"/>
      <c r="D4" s="105"/>
      <c r="E4" s="105"/>
      <c r="F4" s="4"/>
      <c r="G4" s="4"/>
      <c r="H4" s="106"/>
      <c r="I4" s="106"/>
      <c r="J4" s="84"/>
    </row>
    <row r="5" spans="1:10" s="7" customFormat="1" ht="18" customHeight="1" hidden="1">
      <c r="A5" s="105"/>
      <c r="B5" s="105"/>
      <c r="C5" s="105"/>
      <c r="D5" s="105"/>
      <c r="E5" s="105"/>
      <c r="F5" s="110" t="s">
        <v>64</v>
      </c>
      <c r="G5" s="96"/>
      <c r="H5" s="110" t="s">
        <v>64</v>
      </c>
      <c r="I5" s="107" t="s">
        <v>65</v>
      </c>
      <c r="J5" s="87"/>
    </row>
    <row r="6" spans="1:10" s="7" customFormat="1" ht="24" customHeight="1" hidden="1">
      <c r="A6" s="105"/>
      <c r="B6" s="105"/>
      <c r="C6" s="105"/>
      <c r="D6" s="105"/>
      <c r="E6" s="105"/>
      <c r="F6" s="110"/>
      <c r="G6" s="111"/>
      <c r="H6" s="110"/>
      <c r="I6" s="107"/>
      <c r="J6" s="87"/>
    </row>
    <row r="7" spans="1:10" s="7" customFormat="1" ht="18" customHeight="1" hidden="1">
      <c r="A7" s="105"/>
      <c r="B7" s="105"/>
      <c r="C7" s="105"/>
      <c r="D7" s="105"/>
      <c r="E7" s="105"/>
      <c r="F7" s="110"/>
      <c r="G7" s="111"/>
      <c r="H7" s="110"/>
      <c r="I7" s="107"/>
      <c r="J7" s="87"/>
    </row>
    <row r="8" spans="1:10" ht="42.75" customHeight="1" hidden="1">
      <c r="A8" s="3">
        <v>1</v>
      </c>
      <c r="B8" s="3">
        <v>2</v>
      </c>
      <c r="C8" s="3">
        <v>3</v>
      </c>
      <c r="D8" s="4">
        <v>13</v>
      </c>
      <c r="E8" s="4">
        <v>14</v>
      </c>
      <c r="F8" s="4">
        <v>17</v>
      </c>
      <c r="G8" s="4">
        <v>21</v>
      </c>
      <c r="H8" s="4">
        <v>25</v>
      </c>
      <c r="I8" s="4">
        <v>26</v>
      </c>
      <c r="J8" s="63"/>
    </row>
    <row r="9" spans="1:10" ht="72" customHeight="1">
      <c r="A9" s="99" t="s">
        <v>327</v>
      </c>
      <c r="B9" s="98"/>
      <c r="C9" s="98"/>
      <c r="D9" s="98"/>
      <c r="E9" s="98"/>
      <c r="F9" s="98"/>
      <c r="G9" s="108" t="s">
        <v>328</v>
      </c>
      <c r="H9" s="109"/>
      <c r="I9" s="4"/>
      <c r="J9" s="63"/>
    </row>
    <row r="10" spans="1:10" ht="40.5" customHeight="1">
      <c r="A10" s="103" t="s">
        <v>326</v>
      </c>
      <c r="B10" s="103"/>
      <c r="C10" s="103"/>
      <c r="D10" s="103"/>
      <c r="E10" s="103"/>
      <c r="F10" s="103"/>
      <c r="G10" s="103"/>
      <c r="H10" s="103"/>
      <c r="I10" s="4"/>
      <c r="J10" s="63"/>
    </row>
    <row r="11" spans="1:10" ht="42" customHeight="1">
      <c r="A11" s="6" t="s">
        <v>62</v>
      </c>
      <c r="B11" s="6" t="s">
        <v>261</v>
      </c>
      <c r="C11" s="6" t="s">
        <v>305</v>
      </c>
      <c r="D11" s="51" t="s">
        <v>66</v>
      </c>
      <c r="E11" s="51" t="s">
        <v>69</v>
      </c>
      <c r="F11" s="63">
        <v>2011</v>
      </c>
      <c r="G11" s="63">
        <v>2012</v>
      </c>
      <c r="H11" s="63">
        <v>2013</v>
      </c>
      <c r="I11" s="4"/>
      <c r="J11" s="63"/>
    </row>
    <row r="12" spans="1:11" s="30" customFormat="1" ht="15.75">
      <c r="A12" s="5" t="s">
        <v>169</v>
      </c>
      <c r="B12" s="43"/>
      <c r="C12" s="43"/>
      <c r="D12" s="43"/>
      <c r="E12" s="44"/>
      <c r="F12" s="44">
        <f>F14+F15+F16+F17+F18+F19+F20+F21</f>
        <v>665966.8</v>
      </c>
      <c r="G12" s="44">
        <f>G14+G15+G16+G17+G18+G19+G20+G21</f>
        <v>1174438.2</v>
      </c>
      <c r="H12" s="44">
        <f>H14+H15+H16+H17+H18+H19+H20+H21</f>
        <v>799700</v>
      </c>
      <c r="I12" s="44" t="e">
        <f>SUM(I14:I21)</f>
        <v>#REF!</v>
      </c>
      <c r="J12" s="44"/>
      <c r="K12" s="44"/>
    </row>
    <row r="13" spans="1:10" ht="21" customHeight="1">
      <c r="A13" s="15" t="s">
        <v>170</v>
      </c>
      <c r="B13" s="3"/>
      <c r="C13" s="3"/>
      <c r="D13" s="3"/>
      <c r="I13" s="2"/>
      <c r="J13" s="79"/>
    </row>
    <row r="14" spans="1:12" ht="15.75">
      <c r="A14" s="9" t="s">
        <v>75</v>
      </c>
      <c r="B14" s="6"/>
      <c r="C14" s="6"/>
      <c r="D14" s="6"/>
      <c r="E14" s="42"/>
      <c r="F14" s="86">
        <f>F23</f>
        <v>209627.9</v>
      </c>
      <c r="G14" s="86">
        <f>G23</f>
        <v>29500</v>
      </c>
      <c r="H14" s="86">
        <f>H23</f>
        <v>0</v>
      </c>
      <c r="I14" s="42" t="e">
        <f>I23</f>
        <v>#REF!</v>
      </c>
      <c r="J14" s="42"/>
      <c r="K14" s="44"/>
      <c r="L14" s="45"/>
    </row>
    <row r="15" spans="1:12" ht="16.5" customHeight="1">
      <c r="A15" s="9" t="s">
        <v>76</v>
      </c>
      <c r="B15" s="6"/>
      <c r="C15" s="6"/>
      <c r="D15" s="6"/>
      <c r="E15" s="42"/>
      <c r="F15" s="86">
        <f>F54</f>
        <v>28488.3</v>
      </c>
      <c r="G15" s="86">
        <f>G54</f>
        <v>79578.2</v>
      </c>
      <c r="H15" s="86"/>
      <c r="I15" s="42">
        <f>I54</f>
        <v>0</v>
      </c>
      <c r="J15" s="42"/>
      <c r="K15" s="44"/>
      <c r="L15" s="45"/>
    </row>
    <row r="16" spans="1:12" ht="14.25" customHeight="1">
      <c r="A16" s="9" t="s">
        <v>77</v>
      </c>
      <c r="B16" s="6"/>
      <c r="C16" s="6"/>
      <c r="D16" s="6"/>
      <c r="E16" s="42"/>
      <c r="F16" s="86">
        <f>F69</f>
        <v>0</v>
      </c>
      <c r="G16" s="86">
        <f>G69</f>
        <v>70000</v>
      </c>
      <c r="H16" s="86">
        <f>H69</f>
        <v>80000</v>
      </c>
      <c r="I16" s="42" t="e">
        <f>I69</f>
        <v>#REF!</v>
      </c>
      <c r="J16" s="42"/>
      <c r="K16" s="44"/>
      <c r="L16" s="45"/>
    </row>
    <row r="17" spans="1:12" ht="18" customHeight="1">
      <c r="A17" s="9" t="s">
        <v>78</v>
      </c>
      <c r="B17" s="6"/>
      <c r="C17" s="6"/>
      <c r="D17" s="6"/>
      <c r="E17" s="42"/>
      <c r="F17" s="86">
        <f>F85</f>
        <v>51190.6</v>
      </c>
      <c r="G17" s="100">
        <f>G85</f>
        <v>0</v>
      </c>
      <c r="H17" s="86">
        <f>H85</f>
        <v>0</v>
      </c>
      <c r="I17" s="42">
        <f>I85</f>
        <v>0</v>
      </c>
      <c r="J17" s="42"/>
      <c r="K17" s="44"/>
      <c r="L17" s="45"/>
    </row>
    <row r="18" spans="1:12" ht="17.25" customHeight="1">
      <c r="A18" s="9" t="s">
        <v>79</v>
      </c>
      <c r="B18" s="6"/>
      <c r="C18" s="6"/>
      <c r="D18" s="6"/>
      <c r="E18" s="42"/>
      <c r="F18" s="86">
        <f>F91</f>
        <v>70000</v>
      </c>
      <c r="G18" s="86">
        <f>G91</f>
        <v>117700</v>
      </c>
      <c r="H18" s="86">
        <f>H91</f>
        <v>0</v>
      </c>
      <c r="I18" s="42">
        <f>I91</f>
        <v>0</v>
      </c>
      <c r="J18" s="42"/>
      <c r="K18" s="44"/>
      <c r="L18" s="45"/>
    </row>
    <row r="19" spans="1:12" ht="15.75">
      <c r="A19" s="9" t="s">
        <v>80</v>
      </c>
      <c r="B19" s="6"/>
      <c r="C19" s="6"/>
      <c r="D19" s="6"/>
      <c r="E19" s="42"/>
      <c r="F19" s="86">
        <f>F111</f>
        <v>231700</v>
      </c>
      <c r="G19" s="86">
        <f>G111</f>
        <v>0</v>
      </c>
      <c r="H19" s="86">
        <f>H111</f>
        <v>0</v>
      </c>
      <c r="I19" s="42" t="e">
        <f>I111</f>
        <v>#REF!</v>
      </c>
      <c r="J19" s="42"/>
      <c r="K19" s="44"/>
      <c r="L19" s="45"/>
    </row>
    <row r="20" spans="1:12" ht="17.25" customHeight="1">
      <c r="A20" s="9" t="s">
        <v>81</v>
      </c>
      <c r="B20" s="6"/>
      <c r="C20" s="6"/>
      <c r="D20" s="6"/>
      <c r="E20" s="42"/>
      <c r="F20" s="86">
        <f>F138</f>
        <v>34960</v>
      </c>
      <c r="G20" s="86">
        <f>G138</f>
        <v>777660</v>
      </c>
      <c r="H20" s="86">
        <f>H138</f>
        <v>619700</v>
      </c>
      <c r="I20" s="42" t="e">
        <f>I138</f>
        <v>#REF!</v>
      </c>
      <c r="J20" s="42"/>
      <c r="K20" s="44"/>
      <c r="L20" s="45"/>
    </row>
    <row r="21" spans="1:12" ht="15.75">
      <c r="A21" s="9" t="s">
        <v>82</v>
      </c>
      <c r="B21" s="6"/>
      <c r="C21" s="6"/>
      <c r="D21" s="6"/>
      <c r="E21" s="42"/>
      <c r="F21" s="86">
        <f>F192</f>
        <v>40000</v>
      </c>
      <c r="G21" s="86">
        <f>G192</f>
        <v>100000</v>
      </c>
      <c r="H21" s="86">
        <f>H192</f>
        <v>100000</v>
      </c>
      <c r="I21" s="42">
        <f>I192</f>
        <v>0</v>
      </c>
      <c r="J21" s="42"/>
      <c r="K21" s="44"/>
      <c r="L21" s="45"/>
    </row>
    <row r="22" spans="1:11" ht="12.75" customHeight="1">
      <c r="A22" s="10"/>
      <c r="B22" s="20"/>
      <c r="C22" s="3"/>
      <c r="D22" s="3"/>
      <c r="I22" s="2"/>
      <c r="J22" s="79"/>
      <c r="K22" s="44"/>
    </row>
    <row r="23" spans="1:11" s="30" customFormat="1" ht="15.75">
      <c r="A23" s="5" t="s">
        <v>171</v>
      </c>
      <c r="B23" s="43"/>
      <c r="C23" s="20"/>
      <c r="D23" s="20"/>
      <c r="E23" s="21"/>
      <c r="F23" s="21">
        <f>F24+F52</f>
        <v>209627.9</v>
      </c>
      <c r="G23" s="21">
        <f>G24</f>
        <v>29500</v>
      </c>
      <c r="I23" s="21" t="e">
        <f>I24</f>
        <v>#REF!</v>
      </c>
      <c r="J23" s="44"/>
      <c r="K23" s="44"/>
    </row>
    <row r="24" spans="1:11" s="31" customFormat="1" ht="21" customHeight="1">
      <c r="A24" s="22" t="s">
        <v>165</v>
      </c>
      <c r="B24" s="47"/>
      <c r="C24" s="23"/>
      <c r="D24" s="23"/>
      <c r="E24" s="24"/>
      <c r="F24" s="24">
        <f>F25+F35</f>
        <v>179627.9</v>
      </c>
      <c r="G24" s="24">
        <f>G25+G35</f>
        <v>29500</v>
      </c>
      <c r="I24" s="24" t="e">
        <f>#REF!</f>
        <v>#REF!</v>
      </c>
      <c r="J24" s="24"/>
      <c r="K24" s="44"/>
    </row>
    <row r="25" spans="1:6" ht="69" customHeight="1">
      <c r="A25" s="12" t="s">
        <v>329</v>
      </c>
      <c r="F25" s="83">
        <f>F26</f>
        <v>157627.9</v>
      </c>
    </row>
    <row r="26" spans="1:11" ht="54" customHeight="1">
      <c r="A26" s="16" t="s">
        <v>330</v>
      </c>
      <c r="B26" s="6"/>
      <c r="C26" s="13"/>
      <c r="D26" s="14"/>
      <c r="E26" s="17"/>
      <c r="F26" s="64">
        <f>F29+F30</f>
        <v>157627.9</v>
      </c>
      <c r="I26" s="1"/>
      <c r="J26" s="1"/>
      <c r="K26" s="44"/>
    </row>
    <row r="27" spans="1:11" ht="66" customHeight="1" hidden="1">
      <c r="A27" s="60" t="s">
        <v>268</v>
      </c>
      <c r="B27" s="51">
        <v>12.8</v>
      </c>
      <c r="C27" s="61" t="s">
        <v>88</v>
      </c>
      <c r="D27" s="61" t="s">
        <v>303</v>
      </c>
      <c r="E27" s="17">
        <v>191280</v>
      </c>
      <c r="I27" s="1">
        <v>8700</v>
      </c>
      <c r="J27" s="1"/>
      <c r="K27" s="44"/>
    </row>
    <row r="28" spans="1:11" ht="66.75" customHeight="1" hidden="1">
      <c r="A28" s="55" t="s">
        <v>269</v>
      </c>
      <c r="B28" s="56">
        <v>12.8</v>
      </c>
      <c r="C28" s="13" t="s">
        <v>87</v>
      </c>
      <c r="D28" s="13" t="s">
        <v>301</v>
      </c>
      <c r="E28" s="17">
        <v>191280</v>
      </c>
      <c r="I28" s="57"/>
      <c r="J28" s="57"/>
      <c r="K28" s="44"/>
    </row>
    <row r="29" spans="1:11" ht="54" customHeight="1">
      <c r="A29" s="60" t="s">
        <v>270</v>
      </c>
      <c r="B29" s="51">
        <v>12.8</v>
      </c>
      <c r="C29" s="61" t="s">
        <v>87</v>
      </c>
      <c r="D29" s="61" t="s">
        <v>323</v>
      </c>
      <c r="E29" s="17">
        <v>189400.4</v>
      </c>
      <c r="F29" s="7">
        <v>55400.4</v>
      </c>
      <c r="I29" s="1"/>
      <c r="J29" s="1"/>
      <c r="K29" s="44"/>
    </row>
    <row r="30" spans="1:11" ht="51.75" customHeight="1">
      <c r="A30" s="60" t="s">
        <v>271</v>
      </c>
      <c r="B30" s="51">
        <v>12.8</v>
      </c>
      <c r="C30" s="61" t="s">
        <v>87</v>
      </c>
      <c r="D30" s="61" t="s">
        <v>324</v>
      </c>
      <c r="E30" s="17">
        <v>235227.5</v>
      </c>
      <c r="F30" s="7">
        <v>102227.5</v>
      </c>
      <c r="I30" s="1"/>
      <c r="J30" s="1"/>
      <c r="K30" s="44"/>
    </row>
    <row r="31" spans="1:11" ht="70.5" customHeight="1" hidden="1">
      <c r="A31" s="55" t="s">
        <v>272</v>
      </c>
      <c r="B31" s="56">
        <v>12.8</v>
      </c>
      <c r="C31" s="13" t="s">
        <v>87</v>
      </c>
      <c r="D31" s="65" t="s">
        <v>300</v>
      </c>
      <c r="E31" s="66">
        <v>180000</v>
      </c>
      <c r="I31" s="58"/>
      <c r="J31" s="88"/>
      <c r="K31" s="44"/>
    </row>
    <row r="32" spans="1:11" s="71" customFormat="1" ht="59.25" customHeight="1" hidden="1">
      <c r="A32" s="78" t="s">
        <v>313</v>
      </c>
      <c r="B32" s="68">
        <v>12.8</v>
      </c>
      <c r="C32" s="65" t="s">
        <v>84</v>
      </c>
      <c r="D32" s="65" t="s">
        <v>314</v>
      </c>
      <c r="E32" s="66">
        <v>134000</v>
      </c>
      <c r="F32" s="8"/>
      <c r="G32" s="8"/>
      <c r="H32" s="8"/>
      <c r="I32" s="67"/>
      <c r="J32" s="67"/>
      <c r="K32" s="70"/>
    </row>
    <row r="33" spans="1:11" s="71" customFormat="1" ht="56.25" customHeight="1" hidden="1">
      <c r="A33" s="78" t="s">
        <v>315</v>
      </c>
      <c r="B33" s="68">
        <v>12.8</v>
      </c>
      <c r="C33" s="65" t="s">
        <v>84</v>
      </c>
      <c r="D33" s="65" t="s">
        <v>316</v>
      </c>
      <c r="E33" s="66">
        <v>133000</v>
      </c>
      <c r="F33" s="8"/>
      <c r="G33" s="8"/>
      <c r="H33" s="8"/>
      <c r="I33" s="67"/>
      <c r="J33" s="67"/>
      <c r="K33" s="70"/>
    </row>
    <row r="34" spans="1:11" ht="0.75" customHeight="1" hidden="1">
      <c r="A34" s="60"/>
      <c r="B34" s="51"/>
      <c r="C34" s="61"/>
      <c r="D34" s="65"/>
      <c r="E34" s="66"/>
      <c r="I34" s="1"/>
      <c r="J34" s="1"/>
      <c r="K34" s="44"/>
    </row>
    <row r="35" spans="1:11" s="32" customFormat="1" ht="54.75" customHeight="1">
      <c r="A35" s="38" t="s">
        <v>312</v>
      </c>
      <c r="B35" s="49"/>
      <c r="C35" s="74"/>
      <c r="D35" s="74"/>
      <c r="E35" s="41"/>
      <c r="F35" s="64">
        <f>F51</f>
        <v>22000</v>
      </c>
      <c r="G35" s="64">
        <f>G51</f>
        <v>29500</v>
      </c>
      <c r="I35" s="64"/>
      <c r="J35" s="64"/>
      <c r="K35" s="75"/>
    </row>
    <row r="36" ht="21" customHeight="1" hidden="1"/>
    <row r="37" spans="1:11" ht="18" customHeight="1" hidden="1">
      <c r="A37" s="55" t="s">
        <v>273</v>
      </c>
      <c r="B37" s="56">
        <v>12.8</v>
      </c>
      <c r="C37" s="13" t="s">
        <v>87</v>
      </c>
      <c r="D37" s="61" t="s">
        <v>302</v>
      </c>
      <c r="E37" s="17">
        <v>168000</v>
      </c>
      <c r="I37" s="57"/>
      <c r="J37" s="57"/>
      <c r="K37" s="44"/>
    </row>
    <row r="38" spans="1:11" ht="18" customHeight="1" hidden="1">
      <c r="A38" s="55" t="s">
        <v>274</v>
      </c>
      <c r="B38" s="56">
        <v>12.8</v>
      </c>
      <c r="C38" s="13" t="s">
        <v>87</v>
      </c>
      <c r="D38" s="61" t="s">
        <v>302</v>
      </c>
      <c r="E38" s="17">
        <v>168000</v>
      </c>
      <c r="I38" s="57"/>
      <c r="J38" s="57"/>
      <c r="K38" s="44"/>
    </row>
    <row r="39" ht="15.75" hidden="1"/>
    <row r="40" spans="1:11" ht="0.75" customHeight="1" hidden="1">
      <c r="A40" s="9" t="s">
        <v>177</v>
      </c>
      <c r="B40" s="6">
        <v>12</v>
      </c>
      <c r="C40" s="13" t="s">
        <v>88</v>
      </c>
      <c r="D40" s="13" t="s">
        <v>175</v>
      </c>
      <c r="E40" s="17">
        <v>92186</v>
      </c>
      <c r="I40" s="1">
        <v>1686</v>
      </c>
      <c r="J40" s="1"/>
      <c r="K40" s="44"/>
    </row>
    <row r="41" spans="1:11" ht="36" customHeight="1" hidden="1">
      <c r="A41" s="9" t="s">
        <v>178</v>
      </c>
      <c r="B41" s="6">
        <v>12</v>
      </c>
      <c r="C41" s="13" t="s">
        <v>87</v>
      </c>
      <c r="D41" s="13" t="s">
        <v>176</v>
      </c>
      <c r="E41" s="17">
        <v>119111.1</v>
      </c>
      <c r="I41" s="1"/>
      <c r="J41" s="1"/>
      <c r="K41" s="44"/>
    </row>
    <row r="42" spans="1:11" ht="15" customHeight="1" hidden="1">
      <c r="A42" s="9" t="s">
        <v>172</v>
      </c>
      <c r="B42" s="6">
        <v>8.8</v>
      </c>
      <c r="C42" s="13" t="s">
        <v>83</v>
      </c>
      <c r="D42" s="14" t="s">
        <v>166</v>
      </c>
      <c r="E42" s="17">
        <v>25800</v>
      </c>
      <c r="I42" s="1"/>
      <c r="J42" s="1"/>
      <c r="K42" s="44"/>
    </row>
    <row r="43" spans="1:11" ht="54" customHeight="1" hidden="1">
      <c r="A43" s="9" t="s">
        <v>173</v>
      </c>
      <c r="B43" s="6">
        <v>8.8</v>
      </c>
      <c r="C43" s="13" t="s">
        <v>84</v>
      </c>
      <c r="D43" s="14" t="s">
        <v>167</v>
      </c>
      <c r="E43" s="17">
        <v>30900</v>
      </c>
      <c r="I43" s="1"/>
      <c r="J43" s="1"/>
      <c r="K43" s="44"/>
    </row>
    <row r="44" spans="1:11" ht="0.75" customHeight="1" hidden="1">
      <c r="A44" s="9" t="s">
        <v>267</v>
      </c>
      <c r="B44" s="6">
        <v>8.8</v>
      </c>
      <c r="C44" s="13" t="s">
        <v>83</v>
      </c>
      <c r="D44" s="14" t="s">
        <v>0</v>
      </c>
      <c r="E44" s="17">
        <v>46890</v>
      </c>
      <c r="I44" s="1"/>
      <c r="J44" s="1"/>
      <c r="K44" s="44"/>
    </row>
    <row r="45" spans="1:11" ht="47.25" customHeight="1" hidden="1">
      <c r="A45" s="9" t="s">
        <v>174</v>
      </c>
      <c r="B45" s="6">
        <v>8.8</v>
      </c>
      <c r="C45" s="13" t="s">
        <v>83</v>
      </c>
      <c r="D45" s="14" t="s">
        <v>1</v>
      </c>
      <c r="E45" s="17">
        <v>44275</v>
      </c>
      <c r="I45" s="1"/>
      <c r="J45" s="1"/>
      <c r="K45" s="44"/>
    </row>
    <row r="46" ht="38.25" customHeight="1" hidden="1"/>
    <row r="47" spans="1:11" ht="44.25" customHeight="1" hidden="1">
      <c r="A47" s="9" t="s">
        <v>86</v>
      </c>
      <c r="B47" s="6">
        <v>8.8</v>
      </c>
      <c r="C47" s="13" t="s">
        <v>83</v>
      </c>
      <c r="D47" s="14" t="s">
        <v>2</v>
      </c>
      <c r="E47" s="17">
        <v>112118</v>
      </c>
      <c r="I47" s="1">
        <v>2118</v>
      </c>
      <c r="J47" s="1"/>
      <c r="K47" s="44"/>
    </row>
    <row r="48" spans="1:11" ht="51.75" customHeight="1" hidden="1">
      <c r="A48" s="9" t="s">
        <v>3</v>
      </c>
      <c r="B48" s="6">
        <v>8.8</v>
      </c>
      <c r="C48" s="13" t="s">
        <v>87</v>
      </c>
      <c r="D48" s="14" t="s">
        <v>4</v>
      </c>
      <c r="E48" s="17">
        <v>62590</v>
      </c>
      <c r="I48" s="1"/>
      <c r="J48" s="1"/>
      <c r="K48" s="44"/>
    </row>
    <row r="49" spans="1:11" ht="0.75" customHeight="1">
      <c r="A49" s="9" t="s">
        <v>90</v>
      </c>
      <c r="B49" s="6">
        <v>8.8</v>
      </c>
      <c r="C49" s="13" t="s">
        <v>91</v>
      </c>
      <c r="D49" s="14" t="s">
        <v>5</v>
      </c>
      <c r="E49" s="17">
        <v>546847.4</v>
      </c>
      <c r="I49" s="1">
        <v>50000</v>
      </c>
      <c r="J49" s="1"/>
      <c r="K49" s="44"/>
    </row>
    <row r="50" spans="1:11" ht="50.25" customHeight="1" hidden="1">
      <c r="A50" s="55"/>
      <c r="B50" s="6"/>
      <c r="C50" s="13"/>
      <c r="D50" s="14"/>
      <c r="E50" s="17"/>
      <c r="I50" s="1"/>
      <c r="J50" s="1"/>
      <c r="K50" s="44"/>
    </row>
    <row r="51" spans="1:11" ht="50.25" customHeight="1">
      <c r="A51" s="55" t="s">
        <v>331</v>
      </c>
      <c r="B51" s="6"/>
      <c r="C51" s="13"/>
      <c r="D51" s="14"/>
      <c r="E51" s="17"/>
      <c r="F51" s="59">
        <v>22000</v>
      </c>
      <c r="G51" s="59">
        <v>29500</v>
      </c>
      <c r="I51" s="1"/>
      <c r="J51" s="1"/>
      <c r="K51" s="44"/>
    </row>
    <row r="52" spans="1:11" ht="24" customHeight="1">
      <c r="A52" s="101" t="s">
        <v>18</v>
      </c>
      <c r="B52" s="6"/>
      <c r="C52" s="13"/>
      <c r="D52" s="14"/>
      <c r="E52" s="17"/>
      <c r="F52" s="82">
        <f>F53</f>
        <v>30000</v>
      </c>
      <c r="G52" s="59"/>
      <c r="I52" s="1"/>
      <c r="J52" s="1"/>
      <c r="K52" s="44"/>
    </row>
    <row r="53" spans="1:11" ht="78.75">
      <c r="A53" s="55" t="s">
        <v>332</v>
      </c>
      <c r="B53" s="6"/>
      <c r="C53" s="13"/>
      <c r="D53" s="14"/>
      <c r="E53" s="17"/>
      <c r="F53" s="59">
        <v>30000</v>
      </c>
      <c r="G53" s="59"/>
      <c r="I53" s="1"/>
      <c r="J53" s="1"/>
      <c r="K53" s="44"/>
    </row>
    <row r="54" spans="1:11" s="30" customFormat="1" ht="27.75" customHeight="1">
      <c r="A54" s="5" t="s">
        <v>187</v>
      </c>
      <c r="B54" s="43"/>
      <c r="C54" s="20"/>
      <c r="D54" s="20"/>
      <c r="E54" s="21"/>
      <c r="F54" s="44">
        <f>F55+F63</f>
        <v>28488.3</v>
      </c>
      <c r="G54" s="44">
        <f>G55+G63</f>
        <v>79578.2</v>
      </c>
      <c r="H54" s="30">
        <f aca="true" t="shared" si="0" ref="F54:H55">H55</f>
        <v>0</v>
      </c>
      <c r="I54" s="21">
        <f>I55+I63</f>
        <v>0</v>
      </c>
      <c r="J54" s="44"/>
      <c r="K54" s="44"/>
    </row>
    <row r="55" spans="1:11" s="31" customFormat="1" ht="22.5" customHeight="1">
      <c r="A55" s="22" t="s">
        <v>165</v>
      </c>
      <c r="B55" s="47"/>
      <c r="C55" s="23"/>
      <c r="D55" s="23"/>
      <c r="E55" s="24"/>
      <c r="F55" s="82">
        <f t="shared" si="0"/>
        <v>26488.3</v>
      </c>
      <c r="G55" s="82">
        <f t="shared" si="0"/>
        <v>21100</v>
      </c>
      <c r="H55" s="31">
        <f t="shared" si="0"/>
        <v>0</v>
      </c>
      <c r="I55" s="24">
        <f>I56</f>
        <v>0</v>
      </c>
      <c r="J55" s="24"/>
      <c r="K55" s="44"/>
    </row>
    <row r="56" spans="1:11" s="32" customFormat="1" ht="56.25" customHeight="1">
      <c r="A56" s="12" t="s">
        <v>93</v>
      </c>
      <c r="B56" s="48"/>
      <c r="C56" s="25"/>
      <c r="D56" s="25"/>
      <c r="E56" s="19"/>
      <c r="F56" s="83">
        <f>F59+F61</f>
        <v>26488.3</v>
      </c>
      <c r="G56" s="83">
        <f>G59+G61</f>
        <v>21100</v>
      </c>
      <c r="H56" s="77">
        <f>H58+H61</f>
        <v>0</v>
      </c>
      <c r="I56" s="19">
        <f>SUM(I58:I62)</f>
        <v>0</v>
      </c>
      <c r="J56" s="19"/>
      <c r="K56" s="44"/>
    </row>
    <row r="57" spans="1:11" ht="67.5" customHeight="1">
      <c r="A57" s="16" t="s">
        <v>70</v>
      </c>
      <c r="B57" s="6"/>
      <c r="C57" s="11"/>
      <c r="D57" s="11"/>
      <c r="E57" s="18"/>
      <c r="I57" s="1"/>
      <c r="J57" s="1"/>
      <c r="K57" s="44"/>
    </row>
    <row r="58" spans="1:11" ht="88.5" customHeight="1" hidden="1">
      <c r="A58" s="9" t="s">
        <v>8</v>
      </c>
      <c r="B58" s="6">
        <v>14.6</v>
      </c>
      <c r="C58" s="13" t="s">
        <v>94</v>
      </c>
      <c r="D58" s="14" t="s">
        <v>304</v>
      </c>
      <c r="E58" s="17">
        <v>54856</v>
      </c>
      <c r="I58" s="1"/>
      <c r="J58" s="1"/>
      <c r="K58" s="44"/>
    </row>
    <row r="59" spans="1:11" ht="54" customHeight="1">
      <c r="A59" s="9" t="s">
        <v>9</v>
      </c>
      <c r="B59" s="6">
        <v>14.6</v>
      </c>
      <c r="C59" s="13" t="s">
        <v>95</v>
      </c>
      <c r="D59" s="14" t="s">
        <v>179</v>
      </c>
      <c r="E59" s="17">
        <v>26488.3</v>
      </c>
      <c r="F59" s="7">
        <v>26488.3</v>
      </c>
      <c r="I59" s="1"/>
      <c r="J59" s="1"/>
      <c r="K59" s="44"/>
    </row>
    <row r="60" spans="1:11" ht="57.75" customHeight="1" hidden="1">
      <c r="A60" s="9" t="s">
        <v>10</v>
      </c>
      <c r="B60" s="6">
        <v>14</v>
      </c>
      <c r="C60" s="13" t="s">
        <v>180</v>
      </c>
      <c r="D60" s="13" t="s">
        <v>181</v>
      </c>
      <c r="E60" s="17">
        <v>532964</v>
      </c>
      <c r="I60" s="1"/>
      <c r="J60" s="1"/>
      <c r="K60" s="44"/>
    </row>
    <row r="61" spans="1:11" ht="87.75" customHeight="1">
      <c r="A61" s="9" t="s">
        <v>182</v>
      </c>
      <c r="B61" s="6">
        <v>14</v>
      </c>
      <c r="C61" s="13" t="s">
        <v>96</v>
      </c>
      <c r="D61" s="14" t="s">
        <v>183</v>
      </c>
      <c r="E61" s="17">
        <v>91111.2</v>
      </c>
      <c r="G61" s="1">
        <v>21100</v>
      </c>
      <c r="H61" s="1"/>
      <c r="I61" s="1"/>
      <c r="J61" s="1"/>
      <c r="K61" s="44"/>
    </row>
    <row r="62" spans="1:11" ht="36.75" customHeight="1" hidden="1">
      <c r="A62" s="9" t="s">
        <v>6</v>
      </c>
      <c r="B62" s="6">
        <v>10</v>
      </c>
      <c r="C62" s="13" t="s">
        <v>88</v>
      </c>
      <c r="D62" s="14" t="s">
        <v>7</v>
      </c>
      <c r="E62" s="17">
        <v>40000</v>
      </c>
      <c r="I62" s="1"/>
      <c r="J62" s="1"/>
      <c r="K62" s="44"/>
    </row>
    <row r="63" spans="1:11" s="31" customFormat="1" ht="20.25" customHeight="1">
      <c r="A63" s="22" t="s">
        <v>18</v>
      </c>
      <c r="B63" s="47"/>
      <c r="C63" s="23"/>
      <c r="D63" s="23"/>
      <c r="E63" s="24">
        <f>SUM(E65:E68)</f>
        <v>57158.229999999996</v>
      </c>
      <c r="F63" s="82">
        <f>F65+F68</f>
        <v>2000</v>
      </c>
      <c r="G63" s="82">
        <f>G65+G68</f>
        <v>58478.2</v>
      </c>
      <c r="I63" s="24">
        <f>SUM(I65:I68)</f>
        <v>0</v>
      </c>
      <c r="J63" s="24"/>
      <c r="K63" s="44"/>
    </row>
    <row r="64" spans="1:11" ht="68.25" customHeight="1">
      <c r="A64" s="16" t="s">
        <v>70</v>
      </c>
      <c r="B64" s="6"/>
      <c r="C64" s="11"/>
      <c r="D64" s="11"/>
      <c r="E64" s="18"/>
      <c r="I64" s="1"/>
      <c r="J64" s="1"/>
      <c r="K64" s="44"/>
    </row>
    <row r="65" spans="1:11" ht="53.25" customHeight="1">
      <c r="A65" s="9" t="s">
        <v>184</v>
      </c>
      <c r="B65" s="6">
        <v>14</v>
      </c>
      <c r="C65" s="13" t="s">
        <v>122</v>
      </c>
      <c r="D65" s="13" t="s">
        <v>185</v>
      </c>
      <c r="E65" s="17">
        <v>47679.95</v>
      </c>
      <c r="F65" s="59">
        <v>2000</v>
      </c>
      <c r="G65" s="59">
        <v>49000</v>
      </c>
      <c r="I65" s="1"/>
      <c r="J65" s="1"/>
      <c r="K65" s="44"/>
    </row>
    <row r="66" spans="1:11" ht="15.75">
      <c r="A66" s="93" t="s">
        <v>307</v>
      </c>
      <c r="B66" s="6"/>
      <c r="C66" s="13"/>
      <c r="D66" s="13"/>
      <c r="E66" s="17"/>
      <c r="F66" s="59"/>
      <c r="G66" s="59"/>
      <c r="I66" s="1"/>
      <c r="J66" s="1"/>
      <c r="K66" s="44"/>
    </row>
    <row r="67" spans="1:11" ht="15.75">
      <c r="A67" s="9" t="s">
        <v>308</v>
      </c>
      <c r="B67" s="6"/>
      <c r="C67" s="13"/>
      <c r="D67" s="13"/>
      <c r="E67" s="17"/>
      <c r="F67" s="59">
        <v>2000</v>
      </c>
      <c r="G67" s="59"/>
      <c r="I67" s="1"/>
      <c r="J67" s="1"/>
      <c r="K67" s="44"/>
    </row>
    <row r="68" spans="1:11" ht="69.75" customHeight="1">
      <c r="A68" s="9" t="s">
        <v>11</v>
      </c>
      <c r="B68" s="6">
        <v>14</v>
      </c>
      <c r="C68" s="13" t="s">
        <v>97</v>
      </c>
      <c r="D68" s="14" t="s">
        <v>186</v>
      </c>
      <c r="E68" s="17">
        <v>9478.28</v>
      </c>
      <c r="G68" s="7">
        <v>9478.2</v>
      </c>
      <c r="I68" s="1"/>
      <c r="J68" s="1"/>
      <c r="K68" s="44"/>
    </row>
    <row r="69" spans="1:11" s="33" customFormat="1" ht="39.75" customHeight="1">
      <c r="A69" s="10" t="s">
        <v>189</v>
      </c>
      <c r="B69" s="20"/>
      <c r="C69" s="20"/>
      <c r="D69" s="20"/>
      <c r="E69" s="27"/>
      <c r="G69" s="27">
        <f>G74</f>
        <v>70000</v>
      </c>
      <c r="H69" s="27">
        <f>H74</f>
        <v>80000</v>
      </c>
      <c r="I69" s="27" t="e">
        <f>#REF!+I74</f>
        <v>#REF!</v>
      </c>
      <c r="J69" s="44"/>
      <c r="K69" s="44"/>
    </row>
    <row r="70" spans="1:11" ht="12.75" customHeight="1" hidden="1">
      <c r="A70" s="12" t="s">
        <v>99</v>
      </c>
      <c r="B70" s="48"/>
      <c r="C70" s="11"/>
      <c r="D70" s="11"/>
      <c r="E70" s="18">
        <f>SUM(E72:E73)</f>
        <v>360913</v>
      </c>
      <c r="I70" s="18">
        <f>SUM(I72:I73)</f>
        <v>0</v>
      </c>
      <c r="J70" s="18"/>
      <c r="K70" s="44"/>
    </row>
    <row r="71" spans="1:11" ht="14.25" customHeight="1" hidden="1">
      <c r="A71" s="16" t="s">
        <v>71</v>
      </c>
      <c r="B71" s="6"/>
      <c r="C71" s="11"/>
      <c r="D71" s="11"/>
      <c r="E71" s="18"/>
      <c r="I71" s="1"/>
      <c r="J71" s="1"/>
      <c r="K71" s="44"/>
    </row>
    <row r="72" spans="1:11" ht="15.75" customHeight="1" hidden="1">
      <c r="A72" s="9" t="s">
        <v>98</v>
      </c>
      <c r="B72" s="6">
        <v>12.4</v>
      </c>
      <c r="C72" s="13" t="s">
        <v>97</v>
      </c>
      <c r="D72" s="14" t="s">
        <v>12</v>
      </c>
      <c r="E72" s="17">
        <v>139100</v>
      </c>
      <c r="I72" s="1"/>
      <c r="J72" s="1"/>
      <c r="K72" s="44"/>
    </row>
    <row r="73" spans="1:11" ht="15" customHeight="1" hidden="1">
      <c r="A73" s="9" t="s">
        <v>100</v>
      </c>
      <c r="B73" s="6">
        <v>12.4</v>
      </c>
      <c r="C73" s="13" t="s">
        <v>101</v>
      </c>
      <c r="D73" s="14" t="s">
        <v>13</v>
      </c>
      <c r="E73" s="17">
        <v>221813</v>
      </c>
      <c r="I73" s="1"/>
      <c r="J73" s="1"/>
      <c r="K73" s="44"/>
    </row>
    <row r="74" spans="1:11" s="31" customFormat="1" ht="27" customHeight="1">
      <c r="A74" s="22" t="s">
        <v>18</v>
      </c>
      <c r="B74" s="47"/>
      <c r="C74" s="23"/>
      <c r="D74" s="23"/>
      <c r="E74" s="24"/>
      <c r="G74" s="82">
        <f>G77</f>
        <v>70000</v>
      </c>
      <c r="H74" s="82">
        <f>H77</f>
        <v>80000</v>
      </c>
      <c r="I74" s="24">
        <f>SUM(I76:I84)</f>
        <v>18000</v>
      </c>
      <c r="J74" s="24"/>
      <c r="K74" s="44"/>
    </row>
    <row r="75" spans="1:11" ht="65.25" customHeight="1">
      <c r="A75" s="16" t="s">
        <v>71</v>
      </c>
      <c r="B75" s="6"/>
      <c r="C75" s="11"/>
      <c r="D75" s="11"/>
      <c r="E75" s="18"/>
      <c r="I75" s="1"/>
      <c r="J75" s="1"/>
      <c r="K75" s="44"/>
    </row>
    <row r="76" spans="1:11" ht="27" customHeight="1" hidden="1">
      <c r="A76" s="9" t="s">
        <v>257</v>
      </c>
      <c r="B76" s="51">
        <v>15.6</v>
      </c>
      <c r="C76" s="13" t="s">
        <v>101</v>
      </c>
      <c r="D76" s="14" t="s">
        <v>258</v>
      </c>
      <c r="E76" s="17">
        <v>277007.4</v>
      </c>
      <c r="I76" s="1">
        <v>5000</v>
      </c>
      <c r="J76" s="1"/>
      <c r="K76" s="44"/>
    </row>
    <row r="77" spans="1:11" ht="70.5" customHeight="1">
      <c r="A77" s="9" t="s">
        <v>103</v>
      </c>
      <c r="B77" s="6">
        <v>12.4</v>
      </c>
      <c r="C77" s="13" t="s">
        <v>87</v>
      </c>
      <c r="D77" s="14" t="s">
        <v>14</v>
      </c>
      <c r="E77" s="17">
        <v>150328</v>
      </c>
      <c r="G77" s="59">
        <v>70000</v>
      </c>
      <c r="H77" s="59">
        <v>80000</v>
      </c>
      <c r="I77" s="1"/>
      <c r="J77" s="1"/>
      <c r="K77" s="44"/>
    </row>
    <row r="78" spans="1:11" ht="33.75" customHeight="1" hidden="1">
      <c r="A78" s="9" t="s">
        <v>104</v>
      </c>
      <c r="B78" s="6">
        <v>12.4</v>
      </c>
      <c r="C78" s="13" t="s">
        <v>87</v>
      </c>
      <c r="D78" s="14" t="s">
        <v>15</v>
      </c>
      <c r="E78" s="17">
        <v>166800</v>
      </c>
      <c r="I78" s="1"/>
      <c r="J78" s="1"/>
      <c r="K78" s="44"/>
    </row>
    <row r="79" spans="1:11" ht="35.25" customHeight="1" hidden="1">
      <c r="A79" s="9" t="s">
        <v>105</v>
      </c>
      <c r="B79" s="6">
        <v>12.4</v>
      </c>
      <c r="C79" s="13" t="s">
        <v>106</v>
      </c>
      <c r="D79" s="14" t="s">
        <v>16</v>
      </c>
      <c r="E79" s="17">
        <v>8206</v>
      </c>
      <c r="I79" s="1"/>
      <c r="J79" s="1"/>
      <c r="K79" s="44"/>
    </row>
    <row r="80" spans="1:11" ht="30.75" customHeight="1" hidden="1">
      <c r="A80" s="9" t="s">
        <v>188</v>
      </c>
      <c r="B80" s="6">
        <v>12.4</v>
      </c>
      <c r="C80" s="13" t="s">
        <v>88</v>
      </c>
      <c r="D80" s="14" t="s">
        <v>17</v>
      </c>
      <c r="E80" s="17">
        <v>233580</v>
      </c>
      <c r="I80" s="1">
        <v>13000</v>
      </c>
      <c r="J80" s="1"/>
      <c r="K80" s="44"/>
    </row>
    <row r="81" ht="33.75" customHeight="1" hidden="1"/>
    <row r="82" ht="18.75" customHeight="1" hidden="1"/>
    <row r="83" spans="1:11" s="34" customFormat="1" ht="33" customHeight="1" hidden="1">
      <c r="A83" s="9" t="s">
        <v>259</v>
      </c>
      <c r="B83" s="6">
        <v>2.8</v>
      </c>
      <c r="C83" s="13" t="s">
        <v>107</v>
      </c>
      <c r="D83" s="14"/>
      <c r="E83" s="17">
        <v>5000</v>
      </c>
      <c r="I83" s="26"/>
      <c r="J83" s="26"/>
      <c r="K83" s="44"/>
    </row>
    <row r="84" spans="1:11" s="34" customFormat="1" ht="30.75" customHeight="1" hidden="1">
      <c r="A84" s="9" t="s">
        <v>260</v>
      </c>
      <c r="B84" s="6">
        <v>2.8</v>
      </c>
      <c r="C84" s="13" t="s">
        <v>83</v>
      </c>
      <c r="D84" s="14"/>
      <c r="E84" s="17">
        <v>4000</v>
      </c>
      <c r="I84" s="26"/>
      <c r="J84" s="26"/>
      <c r="K84" s="44"/>
    </row>
    <row r="85" spans="1:11" s="33" customFormat="1" ht="33.75" customHeight="1">
      <c r="A85" s="10" t="s">
        <v>190</v>
      </c>
      <c r="B85" s="20"/>
      <c r="C85" s="20"/>
      <c r="D85" s="20"/>
      <c r="E85" s="27"/>
      <c r="F85" s="27">
        <f>F86</f>
        <v>51190.6</v>
      </c>
      <c r="I85" s="27">
        <f>I86</f>
        <v>0</v>
      </c>
      <c r="J85" s="44"/>
      <c r="K85" s="44"/>
    </row>
    <row r="86" spans="1:11" s="31" customFormat="1" ht="30" customHeight="1">
      <c r="A86" s="22" t="s">
        <v>18</v>
      </c>
      <c r="B86" s="47"/>
      <c r="C86" s="23"/>
      <c r="D86" s="23"/>
      <c r="E86" s="24"/>
      <c r="F86" s="76">
        <f>F88</f>
        <v>51190.6</v>
      </c>
      <c r="I86" s="24">
        <f>SUM(I88:I90)</f>
        <v>0</v>
      </c>
      <c r="J86" s="24"/>
      <c r="K86" s="44"/>
    </row>
    <row r="87" spans="1:11" ht="48.75" customHeight="1">
      <c r="A87" s="16" t="s">
        <v>71</v>
      </c>
      <c r="B87" s="6"/>
      <c r="C87" s="11"/>
      <c r="D87" s="11"/>
      <c r="E87" s="18"/>
      <c r="I87" s="1"/>
      <c r="J87" s="1"/>
      <c r="K87" s="44"/>
    </row>
    <row r="88" spans="1:11" ht="35.25" customHeight="1">
      <c r="A88" s="60" t="s">
        <v>191</v>
      </c>
      <c r="B88" s="51">
        <v>17.8</v>
      </c>
      <c r="C88" s="61" t="s">
        <v>84</v>
      </c>
      <c r="D88" s="61" t="s">
        <v>275</v>
      </c>
      <c r="E88" s="17">
        <v>51190.6</v>
      </c>
      <c r="F88" s="1">
        <v>51190.6</v>
      </c>
      <c r="I88" s="1"/>
      <c r="J88" s="1"/>
      <c r="K88" s="44"/>
    </row>
    <row r="89" spans="1:11" ht="0.75" customHeight="1">
      <c r="A89" s="9" t="s">
        <v>109</v>
      </c>
      <c r="B89" s="6">
        <v>12.4</v>
      </c>
      <c r="C89" s="13" t="s">
        <v>87</v>
      </c>
      <c r="D89" s="14" t="s">
        <v>19</v>
      </c>
      <c r="E89" s="17">
        <v>238120</v>
      </c>
      <c r="I89" s="1"/>
      <c r="J89" s="1"/>
      <c r="K89" s="44"/>
    </row>
    <row r="90" spans="1:11" ht="26.25" customHeight="1" hidden="1">
      <c r="A90" s="9" t="s">
        <v>108</v>
      </c>
      <c r="B90" s="6">
        <v>10</v>
      </c>
      <c r="C90" s="13" t="s">
        <v>88</v>
      </c>
      <c r="D90" s="14" t="s">
        <v>19</v>
      </c>
      <c r="E90" s="17">
        <v>267880</v>
      </c>
      <c r="I90" s="1"/>
      <c r="J90" s="1"/>
      <c r="K90" s="44"/>
    </row>
    <row r="91" spans="1:11" s="33" customFormat="1" ht="51.75" customHeight="1">
      <c r="A91" s="10" t="s">
        <v>192</v>
      </c>
      <c r="B91" s="20"/>
      <c r="C91" s="20"/>
      <c r="D91" s="20"/>
      <c r="E91" s="27"/>
      <c r="F91" s="27">
        <f aca="true" t="shared" si="1" ref="F91:I92">F92</f>
        <v>70000</v>
      </c>
      <c r="G91" s="27">
        <f t="shared" si="1"/>
        <v>117700</v>
      </c>
      <c r="H91" s="27">
        <f t="shared" si="1"/>
        <v>0</v>
      </c>
      <c r="I91" s="27">
        <f t="shared" si="1"/>
        <v>0</v>
      </c>
      <c r="J91" s="44"/>
      <c r="K91" s="44"/>
    </row>
    <row r="92" spans="1:11" s="31" customFormat="1" ht="21.75" customHeight="1">
      <c r="A92" s="22" t="s">
        <v>165</v>
      </c>
      <c r="B92" s="47"/>
      <c r="C92" s="23"/>
      <c r="D92" s="23"/>
      <c r="E92" s="24"/>
      <c r="F92" s="24">
        <f t="shared" si="1"/>
        <v>70000</v>
      </c>
      <c r="G92" s="24">
        <f t="shared" si="1"/>
        <v>117700</v>
      </c>
      <c r="H92" s="24">
        <f t="shared" si="1"/>
        <v>0</v>
      </c>
      <c r="I92" s="24">
        <f t="shared" si="1"/>
        <v>0</v>
      </c>
      <c r="J92" s="24"/>
      <c r="K92" s="44"/>
    </row>
    <row r="93" spans="1:11" s="32" customFormat="1" ht="66.75" customHeight="1">
      <c r="A93" s="12" t="s">
        <v>193</v>
      </c>
      <c r="B93" s="48"/>
      <c r="C93" s="25"/>
      <c r="D93" s="25"/>
      <c r="E93" s="19"/>
      <c r="F93" s="19">
        <f>F97+F98+F99+F106</f>
        <v>70000</v>
      </c>
      <c r="G93" s="19">
        <f>G97+G98+G99+G106</f>
        <v>117700</v>
      </c>
      <c r="H93" s="19">
        <f>H97+H98+H99+H106</f>
        <v>0</v>
      </c>
      <c r="I93" s="19">
        <f>SUM(I95:I108)</f>
        <v>0</v>
      </c>
      <c r="J93" s="19"/>
      <c r="K93" s="44"/>
    </row>
    <row r="94" spans="1:11" ht="51" customHeight="1">
      <c r="A94" s="16" t="s">
        <v>72</v>
      </c>
      <c r="B94" s="6"/>
      <c r="C94" s="11"/>
      <c r="D94" s="11"/>
      <c r="E94" s="18"/>
      <c r="I94" s="1"/>
      <c r="J94" s="1"/>
      <c r="K94" s="44"/>
    </row>
    <row r="95" spans="1:11" s="71" customFormat="1" ht="30" customHeight="1" hidden="1">
      <c r="A95" s="78" t="s">
        <v>114</v>
      </c>
      <c r="B95" s="68">
        <v>19.4</v>
      </c>
      <c r="C95" s="65" t="s">
        <v>92</v>
      </c>
      <c r="D95" s="69" t="s">
        <v>194</v>
      </c>
      <c r="E95" s="66">
        <v>237775.7</v>
      </c>
      <c r="F95" s="8"/>
      <c r="G95" s="8"/>
      <c r="H95" s="8"/>
      <c r="I95" s="67"/>
      <c r="J95" s="67"/>
      <c r="K95" s="70"/>
    </row>
    <row r="96" spans="1:11" s="71" customFormat="1" ht="26.25" customHeight="1" hidden="1">
      <c r="A96" s="78" t="s">
        <v>118</v>
      </c>
      <c r="B96" s="68">
        <v>18</v>
      </c>
      <c r="C96" s="65" t="s">
        <v>87</v>
      </c>
      <c r="D96" s="69" t="s">
        <v>21</v>
      </c>
      <c r="E96" s="66">
        <v>150000</v>
      </c>
      <c r="F96" s="8"/>
      <c r="G96" s="8"/>
      <c r="H96" s="8"/>
      <c r="I96" s="67"/>
      <c r="J96" s="67"/>
      <c r="K96" s="70"/>
    </row>
    <row r="97" spans="1:11" s="71" customFormat="1" ht="47.25">
      <c r="A97" s="60" t="s">
        <v>333</v>
      </c>
      <c r="B97" s="68"/>
      <c r="C97" s="65"/>
      <c r="D97" s="69"/>
      <c r="E97" s="66"/>
      <c r="F97" s="59">
        <v>30000</v>
      </c>
      <c r="G97" s="59"/>
      <c r="H97" s="8"/>
      <c r="I97" s="67"/>
      <c r="J97" s="67"/>
      <c r="K97" s="70"/>
    </row>
    <row r="98" spans="1:11" s="71" customFormat="1" ht="47.25">
      <c r="A98" s="60" t="s">
        <v>334</v>
      </c>
      <c r="B98" s="68"/>
      <c r="C98" s="65"/>
      <c r="D98" s="69"/>
      <c r="E98" s="66"/>
      <c r="F98" s="59">
        <v>20000</v>
      </c>
      <c r="G98" s="59"/>
      <c r="H98" s="8"/>
      <c r="I98" s="67"/>
      <c r="J98" s="67"/>
      <c r="K98" s="70"/>
    </row>
    <row r="99" spans="1:11" ht="48.75" customHeight="1">
      <c r="A99" s="60" t="s">
        <v>310</v>
      </c>
      <c r="B99" s="51">
        <v>16.4</v>
      </c>
      <c r="C99" s="61" t="s">
        <v>84</v>
      </c>
      <c r="D99" s="72" t="s">
        <v>195</v>
      </c>
      <c r="E99" s="17">
        <v>270400</v>
      </c>
      <c r="F99" s="59"/>
      <c r="G99" s="59">
        <v>95200</v>
      </c>
      <c r="I99" s="1"/>
      <c r="J99" s="73"/>
      <c r="K99" s="44"/>
    </row>
    <row r="100" spans="1:11" ht="0.75" customHeight="1">
      <c r="A100" s="73" t="s">
        <v>278</v>
      </c>
      <c r="B100" s="51">
        <v>16.2</v>
      </c>
      <c r="C100" s="61"/>
      <c r="D100" s="72"/>
      <c r="E100" s="17"/>
      <c r="F100" s="59"/>
      <c r="G100" s="59"/>
      <c r="I100" s="1"/>
      <c r="J100" s="1"/>
      <c r="K100" s="44"/>
    </row>
    <row r="101" spans="1:11" ht="55.5" customHeight="1" hidden="1">
      <c r="A101" s="60" t="s">
        <v>111</v>
      </c>
      <c r="B101" s="51">
        <v>16</v>
      </c>
      <c r="C101" s="61" t="s">
        <v>87</v>
      </c>
      <c r="D101" s="72" t="s">
        <v>21</v>
      </c>
      <c r="E101" s="17">
        <v>150000</v>
      </c>
      <c r="F101" s="59"/>
      <c r="G101" s="59"/>
      <c r="I101" s="1"/>
      <c r="J101" s="1"/>
      <c r="K101" s="44"/>
    </row>
    <row r="102" spans="1:11" ht="41.25" customHeight="1" hidden="1">
      <c r="A102" s="60" t="s">
        <v>112</v>
      </c>
      <c r="B102" s="51">
        <v>15.6</v>
      </c>
      <c r="C102" s="61" t="s">
        <v>113</v>
      </c>
      <c r="D102" s="72" t="s">
        <v>22</v>
      </c>
      <c r="E102" s="17">
        <v>1000000</v>
      </c>
      <c r="F102" s="59"/>
      <c r="G102" s="59"/>
      <c r="I102" s="1"/>
      <c r="J102" s="1"/>
      <c r="K102" s="44"/>
    </row>
    <row r="103" spans="1:11" ht="41.25" customHeight="1" hidden="1">
      <c r="A103" s="60" t="s">
        <v>116</v>
      </c>
      <c r="B103" s="51">
        <v>15.6</v>
      </c>
      <c r="C103" s="61" t="s">
        <v>102</v>
      </c>
      <c r="D103" s="72" t="s">
        <v>23</v>
      </c>
      <c r="E103" s="17">
        <v>1237000</v>
      </c>
      <c r="F103" s="59"/>
      <c r="G103" s="59"/>
      <c r="I103" s="1"/>
      <c r="J103" s="1"/>
      <c r="K103" s="44"/>
    </row>
    <row r="104" spans="1:11" ht="33" customHeight="1" hidden="1">
      <c r="A104" s="73" t="s">
        <v>276</v>
      </c>
      <c r="B104" s="51">
        <v>15</v>
      </c>
      <c r="C104" s="61"/>
      <c r="D104" s="72"/>
      <c r="E104" s="17"/>
      <c r="F104" s="59"/>
      <c r="G104" s="59"/>
      <c r="I104" s="1"/>
      <c r="J104" s="1"/>
      <c r="K104" s="44"/>
    </row>
    <row r="105" spans="1:11" ht="35.25" customHeight="1" hidden="1">
      <c r="A105" s="73" t="s">
        <v>277</v>
      </c>
      <c r="B105" s="51">
        <v>15</v>
      </c>
      <c r="C105" s="61"/>
      <c r="D105" s="72"/>
      <c r="E105" s="17"/>
      <c r="F105" s="59"/>
      <c r="G105" s="59"/>
      <c r="I105" s="1"/>
      <c r="J105" s="1"/>
      <c r="K105" s="44"/>
    </row>
    <row r="106" spans="1:11" ht="48" customHeight="1">
      <c r="A106" s="60" t="s">
        <v>115</v>
      </c>
      <c r="B106" s="51"/>
      <c r="C106" s="61" t="s">
        <v>84</v>
      </c>
      <c r="D106" s="61" t="s">
        <v>311</v>
      </c>
      <c r="E106" s="17">
        <v>105000</v>
      </c>
      <c r="F106" s="59">
        <v>20000</v>
      </c>
      <c r="G106" s="59">
        <v>22500</v>
      </c>
      <c r="I106" s="1"/>
      <c r="J106" s="73"/>
      <c r="K106" s="44"/>
    </row>
    <row r="107" spans="1:11" ht="54.75" customHeight="1" hidden="1">
      <c r="A107" s="9" t="s">
        <v>110</v>
      </c>
      <c r="B107" s="6">
        <v>11.8</v>
      </c>
      <c r="C107" s="13" t="s">
        <v>107</v>
      </c>
      <c r="D107" s="14" t="s">
        <v>20</v>
      </c>
      <c r="E107" s="17">
        <v>120000</v>
      </c>
      <c r="I107" s="1"/>
      <c r="J107" s="1"/>
      <c r="K107" s="44"/>
    </row>
    <row r="108" spans="1:11" ht="51.75" customHeight="1" hidden="1">
      <c r="A108" s="9" t="s">
        <v>279</v>
      </c>
      <c r="B108" s="6">
        <v>9</v>
      </c>
      <c r="C108" s="13" t="s">
        <v>88</v>
      </c>
      <c r="D108" s="14" t="s">
        <v>24</v>
      </c>
      <c r="E108" s="17">
        <v>26100</v>
      </c>
      <c r="I108" s="1"/>
      <c r="J108" s="1"/>
      <c r="K108" s="44"/>
    </row>
    <row r="109" spans="1:11" ht="21" customHeight="1" hidden="1">
      <c r="A109" s="93" t="s">
        <v>307</v>
      </c>
      <c r="B109" s="6"/>
      <c r="C109" s="13"/>
      <c r="D109" s="14"/>
      <c r="E109" s="17"/>
      <c r="I109" s="1"/>
      <c r="J109" s="1"/>
      <c r="K109" s="44"/>
    </row>
    <row r="110" spans="1:11" ht="30.75" customHeight="1" hidden="1">
      <c r="A110" s="9" t="s">
        <v>308</v>
      </c>
      <c r="B110" s="6"/>
      <c r="C110" s="13"/>
      <c r="D110" s="14"/>
      <c r="E110" s="17">
        <v>10000</v>
      </c>
      <c r="F110" s="1">
        <v>10000</v>
      </c>
      <c r="I110" s="1"/>
      <c r="J110" s="1"/>
      <c r="K110" s="44"/>
    </row>
    <row r="111" spans="1:11" s="33" customFormat="1" ht="42.75" customHeight="1">
      <c r="A111" s="10" t="s">
        <v>196</v>
      </c>
      <c r="B111" s="20"/>
      <c r="C111" s="20"/>
      <c r="D111" s="20"/>
      <c r="E111" s="27"/>
      <c r="F111" s="27">
        <f>F112</f>
        <v>231700</v>
      </c>
      <c r="I111" s="27" t="e">
        <f>I112+I134</f>
        <v>#REF!</v>
      </c>
      <c r="J111" s="44"/>
      <c r="K111" s="44"/>
    </row>
    <row r="112" spans="1:11" s="31" customFormat="1" ht="27" customHeight="1">
      <c r="A112" s="22" t="s">
        <v>165</v>
      </c>
      <c r="B112" s="47"/>
      <c r="C112" s="23"/>
      <c r="D112" s="23"/>
      <c r="E112" s="24"/>
      <c r="F112" s="24">
        <f>F113</f>
        <v>231700</v>
      </c>
      <c r="I112" s="24" t="e">
        <f>I113+#REF!</f>
        <v>#REF!</v>
      </c>
      <c r="J112" s="24"/>
      <c r="K112" s="44"/>
    </row>
    <row r="113" spans="1:11" s="32" customFormat="1" ht="80.25" customHeight="1">
      <c r="A113" s="12" t="s">
        <v>202</v>
      </c>
      <c r="B113" s="48"/>
      <c r="C113" s="25"/>
      <c r="D113" s="25"/>
      <c r="E113" s="19"/>
      <c r="F113" s="19">
        <f>F118</f>
        <v>231700</v>
      </c>
      <c r="G113" s="19">
        <f>G118</f>
        <v>0</v>
      </c>
      <c r="H113" s="19">
        <f>H118</f>
        <v>0</v>
      </c>
      <c r="I113" s="19">
        <f>SUM(I115:I122)</f>
        <v>0</v>
      </c>
      <c r="J113" s="19"/>
      <c r="K113" s="44"/>
    </row>
    <row r="114" spans="1:11" ht="67.5" customHeight="1">
      <c r="A114" s="16" t="s">
        <v>73</v>
      </c>
      <c r="B114" s="6"/>
      <c r="C114" s="11"/>
      <c r="D114" s="11"/>
      <c r="E114" s="18"/>
      <c r="I114" s="1"/>
      <c r="J114" s="1"/>
      <c r="K114" s="44"/>
    </row>
    <row r="115" spans="1:11" ht="30" customHeight="1" hidden="1">
      <c r="A115" s="9" t="s">
        <v>280</v>
      </c>
      <c r="B115" s="6">
        <v>16.4</v>
      </c>
      <c r="C115" s="13" t="s">
        <v>88</v>
      </c>
      <c r="D115" s="13" t="s">
        <v>281</v>
      </c>
      <c r="E115" s="17">
        <v>254435.6</v>
      </c>
      <c r="I115" s="1"/>
      <c r="J115" s="1"/>
      <c r="K115" s="44"/>
    </row>
    <row r="116" spans="1:11" ht="13.5" customHeight="1" hidden="1">
      <c r="A116" s="9" t="s">
        <v>282</v>
      </c>
      <c r="B116" s="6">
        <v>16.4</v>
      </c>
      <c r="C116" s="13" t="s">
        <v>88</v>
      </c>
      <c r="D116" s="13" t="s">
        <v>283</v>
      </c>
      <c r="E116" s="17">
        <v>434446.5</v>
      </c>
      <c r="I116" s="1"/>
      <c r="J116" s="1"/>
      <c r="K116" s="44"/>
    </row>
    <row r="117" spans="1:11" ht="33" customHeight="1" hidden="1">
      <c r="A117" s="9" t="s">
        <v>284</v>
      </c>
      <c r="B117" s="6">
        <v>16.4</v>
      </c>
      <c r="C117" s="13" t="s">
        <v>124</v>
      </c>
      <c r="D117" s="13" t="s">
        <v>285</v>
      </c>
      <c r="E117" s="17">
        <v>5412.6</v>
      </c>
      <c r="I117" s="1"/>
      <c r="J117" s="1"/>
      <c r="K117" s="44"/>
    </row>
    <row r="118" spans="1:11" ht="119.25" customHeight="1">
      <c r="A118" s="9" t="s">
        <v>286</v>
      </c>
      <c r="B118" s="6"/>
      <c r="C118" s="13" t="s">
        <v>287</v>
      </c>
      <c r="D118" s="13" t="s">
        <v>288</v>
      </c>
      <c r="E118" s="1">
        <v>231700</v>
      </c>
      <c r="F118" s="1">
        <v>231700</v>
      </c>
      <c r="I118" s="1"/>
      <c r="J118" s="1"/>
      <c r="K118" s="44"/>
    </row>
    <row r="119" spans="1:11" ht="101.25" customHeight="1" hidden="1">
      <c r="A119" s="9" t="s">
        <v>200</v>
      </c>
      <c r="B119" s="6">
        <v>13.8</v>
      </c>
      <c r="C119" s="13" t="s">
        <v>84</v>
      </c>
      <c r="D119" s="14"/>
      <c r="E119" s="17">
        <v>2250.8</v>
      </c>
      <c r="I119" s="1"/>
      <c r="J119" s="1"/>
      <c r="K119" s="44"/>
    </row>
    <row r="120" spans="1:11" ht="87.75" customHeight="1" hidden="1">
      <c r="A120" s="9" t="s">
        <v>120</v>
      </c>
      <c r="B120" s="6">
        <v>13.8</v>
      </c>
      <c r="C120" s="13" t="s">
        <v>87</v>
      </c>
      <c r="D120" s="14" t="s">
        <v>27</v>
      </c>
      <c r="E120" s="17">
        <v>1200</v>
      </c>
      <c r="I120" s="1"/>
      <c r="J120" s="1"/>
      <c r="K120" s="44"/>
    </row>
    <row r="121" spans="1:11" ht="110.25" hidden="1">
      <c r="A121" s="9" t="s">
        <v>25</v>
      </c>
      <c r="B121" s="6">
        <v>12.4</v>
      </c>
      <c r="C121" s="13" t="s">
        <v>101</v>
      </c>
      <c r="D121" s="14" t="s">
        <v>26</v>
      </c>
      <c r="E121" s="17">
        <v>6412</v>
      </c>
      <c r="I121" s="1"/>
      <c r="J121" s="1"/>
      <c r="K121" s="44"/>
    </row>
    <row r="122" spans="1:11" ht="0.75" customHeight="1">
      <c r="A122" s="9" t="s">
        <v>200</v>
      </c>
      <c r="B122" s="6">
        <v>8.8</v>
      </c>
      <c r="C122" s="13" t="s">
        <v>83</v>
      </c>
      <c r="D122" s="17"/>
      <c r="E122" s="62">
        <v>50000</v>
      </c>
      <c r="I122" s="1"/>
      <c r="J122" s="1"/>
      <c r="K122" s="44"/>
    </row>
    <row r="123" spans="1:11" ht="0.75" customHeight="1" hidden="1">
      <c r="A123" s="9" t="s">
        <v>201</v>
      </c>
      <c r="B123" s="6">
        <v>17</v>
      </c>
      <c r="C123" s="13" t="s">
        <v>96</v>
      </c>
      <c r="D123" s="13" t="s">
        <v>199</v>
      </c>
      <c r="E123" s="17">
        <v>96486.9</v>
      </c>
      <c r="I123" s="1"/>
      <c r="J123" s="1"/>
      <c r="K123" s="44"/>
    </row>
    <row r="124" spans="1:11" ht="78.75" hidden="1">
      <c r="A124" s="9" t="s">
        <v>134</v>
      </c>
      <c r="B124" s="6">
        <v>17</v>
      </c>
      <c r="C124" s="13" t="s">
        <v>124</v>
      </c>
      <c r="D124" s="14" t="s">
        <v>33</v>
      </c>
      <c r="E124" s="17">
        <v>179819.6</v>
      </c>
      <c r="I124" s="1"/>
      <c r="J124" s="1"/>
      <c r="K124" s="44"/>
    </row>
    <row r="125" spans="1:11" ht="0.75" customHeight="1" hidden="1">
      <c r="A125" s="9" t="s">
        <v>127</v>
      </c>
      <c r="B125" s="6">
        <v>17</v>
      </c>
      <c r="C125" s="13" t="s">
        <v>107</v>
      </c>
      <c r="D125" s="14" t="s">
        <v>30</v>
      </c>
      <c r="E125" s="17">
        <v>132060.3</v>
      </c>
      <c r="I125" s="1"/>
      <c r="J125" s="1"/>
      <c r="K125" s="44"/>
    </row>
    <row r="126" spans="1:11" ht="0.75" customHeight="1" hidden="1">
      <c r="A126" s="9" t="s">
        <v>125</v>
      </c>
      <c r="B126" s="6">
        <v>16.6</v>
      </c>
      <c r="C126" s="13" t="s">
        <v>101</v>
      </c>
      <c r="D126" s="13" t="s">
        <v>197</v>
      </c>
      <c r="E126" s="17">
        <v>1249303.3</v>
      </c>
      <c r="I126" s="1"/>
      <c r="J126" s="1"/>
      <c r="K126" s="44"/>
    </row>
    <row r="127" spans="1:11" ht="94.5" hidden="1">
      <c r="A127" s="9" t="s">
        <v>123</v>
      </c>
      <c r="B127" s="6">
        <v>16.4</v>
      </c>
      <c r="C127" s="13" t="s">
        <v>124</v>
      </c>
      <c r="D127" s="14" t="s">
        <v>198</v>
      </c>
      <c r="E127" s="17">
        <v>94439.6</v>
      </c>
      <c r="I127" s="1"/>
      <c r="J127" s="1"/>
      <c r="K127" s="44"/>
    </row>
    <row r="128" spans="1:11" ht="0.75" customHeight="1" hidden="1">
      <c r="A128" s="9" t="s">
        <v>132</v>
      </c>
      <c r="B128" s="6">
        <v>13.8</v>
      </c>
      <c r="C128" s="13" t="s">
        <v>133</v>
      </c>
      <c r="D128" s="13" t="s">
        <v>203</v>
      </c>
      <c r="E128" s="17">
        <v>5225895.1</v>
      </c>
      <c r="I128" s="1">
        <v>261294.8</v>
      </c>
      <c r="J128" s="1"/>
      <c r="K128" s="44"/>
    </row>
    <row r="129" spans="1:11" ht="47.25" hidden="1">
      <c r="A129" s="9" t="s">
        <v>130</v>
      </c>
      <c r="B129" s="6">
        <v>13.8</v>
      </c>
      <c r="C129" s="13" t="s">
        <v>131</v>
      </c>
      <c r="D129" s="14" t="s">
        <v>204</v>
      </c>
      <c r="E129" s="17">
        <v>35660.7</v>
      </c>
      <c r="I129" s="1"/>
      <c r="J129" s="1"/>
      <c r="K129" s="44"/>
    </row>
    <row r="130" spans="1:11" ht="0.75" customHeight="1" hidden="1">
      <c r="A130" s="9" t="s">
        <v>128</v>
      </c>
      <c r="B130" s="6">
        <v>13</v>
      </c>
      <c r="C130" s="13" t="s">
        <v>84</v>
      </c>
      <c r="D130" s="14" t="s">
        <v>31</v>
      </c>
      <c r="E130" s="17">
        <v>2500</v>
      </c>
      <c r="I130" s="1"/>
      <c r="J130" s="1"/>
      <c r="K130" s="44"/>
    </row>
    <row r="131" spans="1:11" ht="31.5" hidden="1">
      <c r="A131" s="9" t="s">
        <v>129</v>
      </c>
      <c r="B131" s="6">
        <v>13</v>
      </c>
      <c r="C131" s="13" t="s">
        <v>88</v>
      </c>
      <c r="D131" s="14" t="s">
        <v>32</v>
      </c>
      <c r="E131" s="17">
        <v>50611</v>
      </c>
      <c r="I131" s="1">
        <v>3795.8</v>
      </c>
      <c r="J131" s="1"/>
      <c r="K131" s="44"/>
    </row>
    <row r="132" spans="1:11" ht="31.5" hidden="1">
      <c r="A132" s="9" t="s">
        <v>121</v>
      </c>
      <c r="B132" s="6">
        <v>12.8</v>
      </c>
      <c r="C132" s="13" t="s">
        <v>122</v>
      </c>
      <c r="D132" s="14" t="s">
        <v>28</v>
      </c>
      <c r="E132" s="17">
        <v>195800</v>
      </c>
      <c r="I132" s="1"/>
      <c r="J132" s="1"/>
      <c r="K132" s="44"/>
    </row>
    <row r="133" spans="1:11" ht="31.5" hidden="1">
      <c r="A133" s="9" t="s">
        <v>135</v>
      </c>
      <c r="B133" s="6">
        <v>2.8</v>
      </c>
      <c r="C133" s="13" t="s">
        <v>107</v>
      </c>
      <c r="D133" s="14" t="s">
        <v>34</v>
      </c>
      <c r="E133" s="17">
        <v>3500</v>
      </c>
      <c r="I133" s="1"/>
      <c r="J133" s="1"/>
      <c r="K133" s="44"/>
    </row>
    <row r="134" spans="1:11" s="37" customFormat="1" ht="0.75" customHeight="1" hidden="1">
      <c r="A134" s="28" t="s">
        <v>18</v>
      </c>
      <c r="B134" s="50"/>
      <c r="E134" s="46">
        <f>SUM(E136:E137)</f>
        <v>163660.4</v>
      </c>
      <c r="I134" s="46">
        <f>SUM(I136:I137)</f>
        <v>0</v>
      </c>
      <c r="J134" s="82"/>
      <c r="K134" s="46"/>
    </row>
    <row r="135" spans="1:11" ht="87" customHeight="1" hidden="1">
      <c r="A135" s="16" t="s">
        <v>73</v>
      </c>
      <c r="B135" s="6"/>
      <c r="K135" s="44"/>
    </row>
    <row r="136" spans="1:11" ht="125.25" customHeight="1" hidden="1">
      <c r="A136" s="9" t="s">
        <v>126</v>
      </c>
      <c r="B136" s="6">
        <v>14</v>
      </c>
      <c r="C136" s="13" t="s">
        <v>85</v>
      </c>
      <c r="D136" s="14" t="s">
        <v>29</v>
      </c>
      <c r="E136" s="17">
        <v>161843</v>
      </c>
      <c r="I136" s="1"/>
      <c r="J136" s="1"/>
      <c r="K136" s="44"/>
    </row>
    <row r="137" spans="1:11" ht="135" customHeight="1" hidden="1">
      <c r="A137" s="9" t="s">
        <v>266</v>
      </c>
      <c r="B137" s="6">
        <v>13.8</v>
      </c>
      <c r="C137" s="13"/>
      <c r="D137" s="14"/>
      <c r="E137" s="17">
        <v>1817.4</v>
      </c>
      <c r="I137" s="1"/>
      <c r="J137" s="1"/>
      <c r="K137" s="44"/>
    </row>
    <row r="138" spans="1:11" s="33" customFormat="1" ht="42" customHeight="1">
      <c r="A138" s="10" t="s">
        <v>205</v>
      </c>
      <c r="B138" s="20"/>
      <c r="C138" s="20"/>
      <c r="D138" s="20"/>
      <c r="E138" s="27"/>
      <c r="F138" s="27">
        <f>F139</f>
        <v>34960</v>
      </c>
      <c r="G138" s="27">
        <f>G139</f>
        <v>777660</v>
      </c>
      <c r="H138" s="27">
        <f>H139</f>
        <v>619700</v>
      </c>
      <c r="I138" s="27" t="e">
        <f>I139</f>
        <v>#REF!</v>
      </c>
      <c r="J138" s="44"/>
      <c r="K138" s="44"/>
    </row>
    <row r="139" spans="1:11" s="37" customFormat="1" ht="27.75" customHeight="1">
      <c r="A139" s="28" t="s">
        <v>165</v>
      </c>
      <c r="B139" s="50"/>
      <c r="C139" s="35"/>
      <c r="D139" s="35"/>
      <c r="E139" s="36"/>
      <c r="F139" s="36">
        <f>F142+F178</f>
        <v>34960</v>
      </c>
      <c r="G139" s="36">
        <f>G142+G178</f>
        <v>777660</v>
      </c>
      <c r="H139" s="36">
        <f>H142+H178</f>
        <v>619700</v>
      </c>
      <c r="I139" s="36" t="e">
        <f>#REF!+I142+I178</f>
        <v>#REF!</v>
      </c>
      <c r="J139" s="24"/>
      <c r="K139" s="44"/>
    </row>
    <row r="140" spans="1:11" ht="58.5" customHeight="1" hidden="1">
      <c r="A140" s="9" t="s">
        <v>226</v>
      </c>
      <c r="B140" s="6">
        <v>14.4</v>
      </c>
      <c r="C140" s="13" t="s">
        <v>136</v>
      </c>
      <c r="D140" s="14" t="s">
        <v>206</v>
      </c>
      <c r="E140" s="17">
        <v>61060</v>
      </c>
      <c r="I140" s="1">
        <v>354</v>
      </c>
      <c r="J140" s="1"/>
      <c r="K140" s="44"/>
    </row>
    <row r="141" spans="1:11" ht="0.75" customHeight="1">
      <c r="A141" s="9" t="s">
        <v>227</v>
      </c>
      <c r="B141" s="6">
        <v>14.4</v>
      </c>
      <c r="C141" s="13" t="s">
        <v>87</v>
      </c>
      <c r="D141" s="14" t="s">
        <v>207</v>
      </c>
      <c r="E141" s="17">
        <v>109400</v>
      </c>
      <c r="I141" s="1"/>
      <c r="J141" s="1"/>
      <c r="K141" s="44"/>
    </row>
    <row r="142" spans="1:11" ht="69.75" customHeight="1">
      <c r="A142" s="12" t="s">
        <v>208</v>
      </c>
      <c r="B142" s="48"/>
      <c r="C142" s="11"/>
      <c r="D142" s="11"/>
      <c r="E142" s="18"/>
      <c r="F142" s="18">
        <f>F144+F145+F147+F148+F149+F150+F151+F152+F153+F168+F169+F170+F171</f>
        <v>15960</v>
      </c>
      <c r="G142" s="18">
        <f>G144+G145+G147+G148+G149+G150+G151+G152+G153+G168+G169+G170+G171</f>
        <v>748660</v>
      </c>
      <c r="H142" s="18">
        <f>H144+H145+H147+H148+H149+H150+H151+H152+H153+H168+H169+H170+H171</f>
        <v>619700</v>
      </c>
      <c r="I142" s="18">
        <f>SUM(I144:I177)</f>
        <v>0</v>
      </c>
      <c r="J142" s="18"/>
      <c r="K142" s="44"/>
    </row>
    <row r="143" spans="1:11" ht="67.5" customHeight="1">
      <c r="A143" s="16" t="s">
        <v>73</v>
      </c>
      <c r="B143" s="6"/>
      <c r="C143" s="11"/>
      <c r="D143" s="11"/>
      <c r="E143" s="18"/>
      <c r="I143" s="1"/>
      <c r="J143" s="1"/>
      <c r="K143" s="44"/>
    </row>
    <row r="144" spans="1:11" ht="37.5" customHeight="1">
      <c r="A144" s="60" t="s">
        <v>236</v>
      </c>
      <c r="B144" s="51">
        <v>16</v>
      </c>
      <c r="C144" s="61" t="s">
        <v>143</v>
      </c>
      <c r="D144" s="72" t="s">
        <v>44</v>
      </c>
      <c r="E144" s="17">
        <v>513085</v>
      </c>
      <c r="F144" s="59"/>
      <c r="G144" s="59">
        <v>30000</v>
      </c>
      <c r="H144" s="59">
        <v>150000</v>
      </c>
      <c r="I144" s="1"/>
      <c r="J144" s="1"/>
      <c r="K144" s="44"/>
    </row>
    <row r="145" spans="1:11" ht="38.25" customHeight="1">
      <c r="A145" s="60" t="s">
        <v>243</v>
      </c>
      <c r="B145" s="51">
        <v>15.6</v>
      </c>
      <c r="C145" s="61" t="s">
        <v>217</v>
      </c>
      <c r="D145" s="72" t="s">
        <v>209</v>
      </c>
      <c r="E145" s="17">
        <v>187268.7</v>
      </c>
      <c r="F145" s="59"/>
      <c r="G145" s="59">
        <v>110000</v>
      </c>
      <c r="H145" s="59">
        <v>70000</v>
      </c>
      <c r="I145" s="1"/>
      <c r="J145" s="1"/>
      <c r="K145" s="44"/>
    </row>
    <row r="146" spans="1:11" ht="54.75" customHeight="1" hidden="1">
      <c r="A146" s="60" t="s">
        <v>229</v>
      </c>
      <c r="B146" s="51">
        <v>15</v>
      </c>
      <c r="C146" s="61" t="s">
        <v>141</v>
      </c>
      <c r="D146" s="72" t="s">
        <v>40</v>
      </c>
      <c r="E146" s="17">
        <v>55536.2</v>
      </c>
      <c r="F146" s="7"/>
      <c r="G146" s="7"/>
      <c r="H146" s="7"/>
      <c r="I146" s="1"/>
      <c r="J146" s="1"/>
      <c r="K146" s="44"/>
    </row>
    <row r="147" spans="1:11" ht="35.25" customHeight="1">
      <c r="A147" s="60" t="s">
        <v>230</v>
      </c>
      <c r="B147" s="51">
        <v>15</v>
      </c>
      <c r="C147" s="61" t="s">
        <v>142</v>
      </c>
      <c r="D147" s="61" t="s">
        <v>215</v>
      </c>
      <c r="E147" s="17">
        <v>2612820</v>
      </c>
      <c r="F147" s="1"/>
      <c r="G147" s="59">
        <v>150000</v>
      </c>
      <c r="H147" s="59">
        <v>250000</v>
      </c>
      <c r="I147" s="1"/>
      <c r="J147" s="1"/>
      <c r="K147" s="44"/>
    </row>
    <row r="148" spans="1:11" ht="40.5" customHeight="1">
      <c r="A148" s="60" t="s">
        <v>237</v>
      </c>
      <c r="B148" s="51">
        <v>15</v>
      </c>
      <c r="C148" s="61" t="s">
        <v>144</v>
      </c>
      <c r="D148" s="72" t="s">
        <v>212</v>
      </c>
      <c r="E148" s="17">
        <v>6600</v>
      </c>
      <c r="F148" s="59">
        <v>6600</v>
      </c>
      <c r="I148" s="1"/>
      <c r="J148" s="1"/>
      <c r="K148" s="44"/>
    </row>
    <row r="149" spans="1:11" ht="37.5" customHeight="1">
      <c r="A149" s="60" t="s">
        <v>238</v>
      </c>
      <c r="B149" s="51">
        <v>15</v>
      </c>
      <c r="C149" s="61" t="s">
        <v>97</v>
      </c>
      <c r="D149" s="72" t="s">
        <v>45</v>
      </c>
      <c r="E149" s="17">
        <v>103196.1</v>
      </c>
      <c r="F149" s="59"/>
      <c r="G149" s="1">
        <v>103000</v>
      </c>
      <c r="H149" s="1"/>
      <c r="I149" s="1"/>
      <c r="J149" s="1"/>
      <c r="K149" s="44"/>
    </row>
    <row r="150" spans="1:11" ht="51" customHeight="1">
      <c r="A150" s="60" t="s">
        <v>239</v>
      </c>
      <c r="B150" s="51">
        <v>15</v>
      </c>
      <c r="C150" s="61" t="s">
        <v>144</v>
      </c>
      <c r="D150" s="72" t="s">
        <v>46</v>
      </c>
      <c r="E150" s="17">
        <v>5160</v>
      </c>
      <c r="F150" s="1">
        <v>5160</v>
      </c>
      <c r="I150" s="1"/>
      <c r="J150" s="1"/>
      <c r="K150" s="44"/>
    </row>
    <row r="151" spans="1:11" ht="50.25" customHeight="1">
      <c r="A151" s="60" t="s">
        <v>240</v>
      </c>
      <c r="B151" s="51">
        <v>15</v>
      </c>
      <c r="C151" s="61" t="s">
        <v>144</v>
      </c>
      <c r="D151" s="72" t="s">
        <v>47</v>
      </c>
      <c r="E151" s="17">
        <v>9600</v>
      </c>
      <c r="F151" s="59"/>
      <c r="G151" s="59">
        <v>9600</v>
      </c>
      <c r="I151" s="1"/>
      <c r="J151" s="1"/>
      <c r="K151" s="44"/>
    </row>
    <row r="152" spans="1:11" ht="41.25" customHeight="1">
      <c r="A152" s="60" t="s">
        <v>241</v>
      </c>
      <c r="B152" s="51">
        <v>15</v>
      </c>
      <c r="C152" s="61" t="s">
        <v>95</v>
      </c>
      <c r="D152" s="72" t="s">
        <v>211</v>
      </c>
      <c r="E152" s="17">
        <v>4200</v>
      </c>
      <c r="F152" s="1">
        <v>4200</v>
      </c>
      <c r="I152" s="1"/>
      <c r="J152" s="1"/>
      <c r="K152" s="44"/>
    </row>
    <row r="153" spans="1:11" s="71" customFormat="1" ht="45" customHeight="1">
      <c r="A153" s="60" t="s">
        <v>242</v>
      </c>
      <c r="B153" s="51">
        <v>15</v>
      </c>
      <c r="C153" s="61" t="s">
        <v>216</v>
      </c>
      <c r="D153" s="72" t="s">
        <v>210</v>
      </c>
      <c r="E153" s="17">
        <v>264695.7</v>
      </c>
      <c r="F153" s="1"/>
      <c r="G153" s="59">
        <v>200000</v>
      </c>
      <c r="H153" s="59">
        <v>40000</v>
      </c>
      <c r="I153" s="67"/>
      <c r="J153" s="89"/>
      <c r="K153" s="70"/>
    </row>
    <row r="154" spans="1:11" ht="1.5" customHeight="1" hidden="1">
      <c r="A154" s="60" t="s">
        <v>137</v>
      </c>
      <c r="B154" s="51">
        <v>12.4</v>
      </c>
      <c r="C154" s="61" t="s">
        <v>107</v>
      </c>
      <c r="D154" s="72" t="s">
        <v>35</v>
      </c>
      <c r="E154" s="17">
        <v>14900</v>
      </c>
      <c r="I154" s="1"/>
      <c r="J154" s="1"/>
      <c r="K154" s="44"/>
    </row>
    <row r="155" spans="1:11" ht="87.75" customHeight="1" hidden="1">
      <c r="A155" s="60" t="s">
        <v>138</v>
      </c>
      <c r="B155" s="51">
        <v>12.4</v>
      </c>
      <c r="C155" s="61" t="s">
        <v>107</v>
      </c>
      <c r="D155" s="72" t="s">
        <v>36</v>
      </c>
      <c r="E155" s="17">
        <v>9200</v>
      </c>
      <c r="I155" s="1"/>
      <c r="J155" s="1"/>
      <c r="K155" s="44"/>
    </row>
    <row r="156" spans="1:11" ht="87" customHeight="1" hidden="1">
      <c r="A156" s="60" t="s">
        <v>139</v>
      </c>
      <c r="B156" s="51">
        <v>12.4</v>
      </c>
      <c r="C156" s="61" t="s">
        <v>107</v>
      </c>
      <c r="D156" s="72" t="s">
        <v>37</v>
      </c>
      <c r="E156" s="17">
        <v>12950</v>
      </c>
      <c r="I156" s="1"/>
      <c r="J156" s="1"/>
      <c r="K156" s="44"/>
    </row>
    <row r="157" spans="1:11" ht="65.25" customHeight="1" hidden="1">
      <c r="A157" s="60" t="s">
        <v>140</v>
      </c>
      <c r="B157" s="51">
        <v>12.4</v>
      </c>
      <c r="C157" s="61" t="s">
        <v>107</v>
      </c>
      <c r="D157" s="72" t="s">
        <v>38</v>
      </c>
      <c r="E157" s="17">
        <v>11250</v>
      </c>
      <c r="I157" s="1"/>
      <c r="J157" s="1"/>
      <c r="K157" s="44"/>
    </row>
    <row r="158" spans="1:11" ht="63" customHeight="1" hidden="1">
      <c r="A158" s="60" t="s">
        <v>145</v>
      </c>
      <c r="B158" s="51">
        <v>12.4</v>
      </c>
      <c r="C158" s="61" t="s">
        <v>107</v>
      </c>
      <c r="D158" s="72" t="s">
        <v>48</v>
      </c>
      <c r="E158" s="17">
        <v>8550</v>
      </c>
      <c r="I158" s="1"/>
      <c r="J158" s="1"/>
      <c r="K158" s="44"/>
    </row>
    <row r="159" spans="1:11" ht="69" customHeight="1" hidden="1">
      <c r="A159" s="60" t="s">
        <v>146</v>
      </c>
      <c r="B159" s="51">
        <v>12.4</v>
      </c>
      <c r="C159" s="61" t="s">
        <v>107</v>
      </c>
      <c r="D159" s="72" t="s">
        <v>49</v>
      </c>
      <c r="E159" s="17">
        <v>8200</v>
      </c>
      <c r="I159" s="1"/>
      <c r="J159" s="1"/>
      <c r="K159" s="44"/>
    </row>
    <row r="160" spans="1:11" ht="54" customHeight="1" hidden="1">
      <c r="A160" s="60" t="s">
        <v>231</v>
      </c>
      <c r="B160" s="51">
        <v>11.8</v>
      </c>
      <c r="C160" s="61" t="s">
        <v>88</v>
      </c>
      <c r="D160" s="72" t="s">
        <v>214</v>
      </c>
      <c r="E160" s="17">
        <v>42360</v>
      </c>
      <c r="I160" s="1"/>
      <c r="J160" s="1"/>
      <c r="K160" s="44"/>
    </row>
    <row r="161" spans="1:11" ht="57" customHeight="1" hidden="1">
      <c r="A161" s="60" t="s">
        <v>232</v>
      </c>
      <c r="B161" s="51">
        <v>11.8</v>
      </c>
      <c r="C161" s="61" t="s">
        <v>107</v>
      </c>
      <c r="D161" s="72" t="s">
        <v>41</v>
      </c>
      <c r="E161" s="17">
        <v>16245</v>
      </c>
      <c r="I161" s="1"/>
      <c r="J161" s="1"/>
      <c r="K161" s="44"/>
    </row>
    <row r="162" spans="1:11" ht="33.75" customHeight="1" hidden="1">
      <c r="A162" s="60" t="s">
        <v>233</v>
      </c>
      <c r="B162" s="51">
        <v>11.8</v>
      </c>
      <c r="C162" s="61" t="s">
        <v>107</v>
      </c>
      <c r="D162" s="72" t="s">
        <v>42</v>
      </c>
      <c r="E162" s="17">
        <v>27036.2</v>
      </c>
      <c r="I162" s="1"/>
      <c r="J162" s="1"/>
      <c r="K162" s="44"/>
    </row>
    <row r="163" spans="1:11" ht="44.25" customHeight="1" hidden="1">
      <c r="A163" s="60" t="s">
        <v>235</v>
      </c>
      <c r="B163" s="51">
        <v>11.8</v>
      </c>
      <c r="C163" s="61" t="s">
        <v>88</v>
      </c>
      <c r="D163" s="72" t="s">
        <v>213</v>
      </c>
      <c r="E163" s="17">
        <v>119800</v>
      </c>
      <c r="I163" s="1"/>
      <c r="J163" s="1"/>
      <c r="K163" s="44"/>
    </row>
    <row r="164" spans="1:11" ht="38.25" customHeight="1" hidden="1">
      <c r="A164" s="60" t="s">
        <v>228</v>
      </c>
      <c r="B164" s="51">
        <v>10.6</v>
      </c>
      <c r="C164" s="61" t="s">
        <v>88</v>
      </c>
      <c r="D164" s="72" t="s">
        <v>39</v>
      </c>
      <c r="E164" s="17">
        <v>47000</v>
      </c>
      <c r="I164" s="1"/>
      <c r="J164" s="1"/>
      <c r="K164" s="44"/>
    </row>
    <row r="165" spans="1:11" ht="38.25" customHeight="1" hidden="1">
      <c r="A165" s="60" t="s">
        <v>234</v>
      </c>
      <c r="B165" s="51">
        <v>2.8</v>
      </c>
      <c r="C165" s="61" t="s">
        <v>107</v>
      </c>
      <c r="D165" s="72" t="s">
        <v>43</v>
      </c>
      <c r="E165" s="17">
        <v>31832</v>
      </c>
      <c r="I165" s="1"/>
      <c r="J165" s="1"/>
      <c r="K165" s="44"/>
    </row>
    <row r="166" spans="1:11" ht="25.5" customHeight="1" hidden="1">
      <c r="A166" s="94" t="s">
        <v>307</v>
      </c>
      <c r="B166" s="51"/>
      <c r="C166" s="61"/>
      <c r="D166" s="72"/>
      <c r="E166" s="17"/>
      <c r="I166" s="1"/>
      <c r="J166" s="1"/>
      <c r="K166" s="44"/>
    </row>
    <row r="167" spans="1:11" ht="32.25" customHeight="1" hidden="1">
      <c r="A167" s="60" t="s">
        <v>308</v>
      </c>
      <c r="B167" s="51"/>
      <c r="C167" s="61"/>
      <c r="D167" s="72"/>
      <c r="E167" s="17"/>
      <c r="I167" s="1"/>
      <c r="J167" s="1"/>
      <c r="K167" s="44"/>
    </row>
    <row r="168" spans="1:11" s="85" customFormat="1" ht="40.5" customHeight="1">
      <c r="A168" s="60" t="s">
        <v>306</v>
      </c>
      <c r="B168" s="51">
        <v>14</v>
      </c>
      <c r="C168" s="61"/>
      <c r="D168" s="61"/>
      <c r="E168" s="17">
        <v>128000</v>
      </c>
      <c r="F168" s="7"/>
      <c r="G168" s="59">
        <v>98000</v>
      </c>
      <c r="H168" s="97"/>
      <c r="I168" s="67"/>
      <c r="J168" s="67"/>
      <c r="K168" s="70"/>
    </row>
    <row r="169" spans="1:11" s="85" customFormat="1" ht="18.75" customHeight="1">
      <c r="A169" s="60" t="s">
        <v>322</v>
      </c>
      <c r="B169" s="51">
        <v>14</v>
      </c>
      <c r="C169" s="61" t="s">
        <v>309</v>
      </c>
      <c r="D169" s="61" t="s">
        <v>319</v>
      </c>
      <c r="E169" s="17">
        <v>114437</v>
      </c>
      <c r="F169" s="59"/>
      <c r="G169" s="59"/>
      <c r="H169" s="59">
        <v>29700</v>
      </c>
      <c r="I169" s="67"/>
      <c r="J169" s="67"/>
      <c r="K169" s="70"/>
    </row>
    <row r="170" spans="1:10" s="7" customFormat="1" ht="38.25" customHeight="1">
      <c r="A170" s="60" t="s">
        <v>317</v>
      </c>
      <c r="B170" s="51">
        <v>14</v>
      </c>
      <c r="C170" s="51" t="s">
        <v>144</v>
      </c>
      <c r="D170" s="81" t="s">
        <v>320</v>
      </c>
      <c r="E170" s="59">
        <v>18060</v>
      </c>
      <c r="F170" s="59"/>
      <c r="G170" s="59">
        <v>18060</v>
      </c>
      <c r="J170" s="1"/>
    </row>
    <row r="171" spans="1:10" s="7" customFormat="1" ht="44.25" customHeight="1">
      <c r="A171" s="60" t="s">
        <v>318</v>
      </c>
      <c r="B171" s="63">
        <v>14</v>
      </c>
      <c r="C171" s="51" t="s">
        <v>101</v>
      </c>
      <c r="D171" s="80" t="s">
        <v>321</v>
      </c>
      <c r="E171" s="59">
        <v>122283</v>
      </c>
      <c r="F171" s="59"/>
      <c r="G171" s="59">
        <v>30000</v>
      </c>
      <c r="H171" s="59">
        <v>80000</v>
      </c>
      <c r="J171" s="80"/>
    </row>
    <row r="172" spans="1:11" ht="101.25" customHeight="1" hidden="1">
      <c r="A172" s="16" t="s">
        <v>74</v>
      </c>
      <c r="B172" s="6"/>
      <c r="C172" s="11"/>
      <c r="D172" s="11"/>
      <c r="E172" s="18"/>
      <c r="I172" s="1"/>
      <c r="J172" s="1"/>
      <c r="K172" s="44"/>
    </row>
    <row r="173" spans="1:11" ht="81.75" customHeight="1" hidden="1">
      <c r="A173" s="9" t="s">
        <v>247</v>
      </c>
      <c r="B173" s="6">
        <v>12</v>
      </c>
      <c r="C173" s="13" t="s">
        <v>119</v>
      </c>
      <c r="D173" s="14" t="s">
        <v>53</v>
      </c>
      <c r="E173" s="17">
        <v>481105</v>
      </c>
      <c r="I173" s="1"/>
      <c r="J173" s="1"/>
      <c r="K173" s="44"/>
    </row>
    <row r="174" spans="1:11" ht="90.75" customHeight="1" hidden="1">
      <c r="A174" s="9" t="s">
        <v>248</v>
      </c>
      <c r="B174" s="6">
        <v>12</v>
      </c>
      <c r="C174" s="13" t="s">
        <v>84</v>
      </c>
      <c r="D174" s="14" t="s">
        <v>54</v>
      </c>
      <c r="E174" s="17">
        <v>7800</v>
      </c>
      <c r="I174" s="1"/>
      <c r="J174" s="1"/>
      <c r="K174" s="44"/>
    </row>
    <row r="175" spans="1:11" ht="0.75" customHeight="1" hidden="1">
      <c r="A175" s="9" t="s">
        <v>244</v>
      </c>
      <c r="B175" s="6">
        <v>8.8</v>
      </c>
      <c r="C175" s="13" t="s">
        <v>84</v>
      </c>
      <c r="D175" s="14" t="s">
        <v>50</v>
      </c>
      <c r="E175" s="17">
        <v>10100</v>
      </c>
      <c r="I175" s="1"/>
      <c r="J175" s="1"/>
      <c r="K175" s="44"/>
    </row>
    <row r="176" spans="1:11" ht="96" customHeight="1" hidden="1">
      <c r="A176" s="9" t="s">
        <v>245</v>
      </c>
      <c r="B176" s="6">
        <v>8.8</v>
      </c>
      <c r="C176" s="13" t="s">
        <v>84</v>
      </c>
      <c r="D176" s="14" t="s">
        <v>51</v>
      </c>
      <c r="E176" s="17">
        <v>1950</v>
      </c>
      <c r="I176" s="1"/>
      <c r="J176" s="1"/>
      <c r="K176" s="44"/>
    </row>
    <row r="177" spans="1:11" ht="110.25" customHeight="1" hidden="1">
      <c r="A177" s="9" t="s">
        <v>246</v>
      </c>
      <c r="B177" s="6">
        <v>8.8</v>
      </c>
      <c r="C177" s="13" t="s">
        <v>84</v>
      </c>
      <c r="D177" s="14" t="s">
        <v>52</v>
      </c>
      <c r="E177" s="17">
        <v>5000</v>
      </c>
      <c r="I177" s="1"/>
      <c r="J177" s="1"/>
      <c r="K177" s="44"/>
    </row>
    <row r="178" spans="1:11" s="32" customFormat="1" ht="82.5" customHeight="1">
      <c r="A178" s="38" t="s">
        <v>218</v>
      </c>
      <c r="B178" s="49"/>
      <c r="C178" s="39"/>
      <c r="D178" s="40"/>
      <c r="E178" s="41"/>
      <c r="F178" s="95">
        <f>F185</f>
        <v>19000</v>
      </c>
      <c r="G178" s="95">
        <f>G185</f>
        <v>29000</v>
      </c>
      <c r="H178" s="95">
        <f>H185</f>
        <v>0</v>
      </c>
      <c r="I178" s="41">
        <f>SUM(I180:I191)</f>
        <v>38400</v>
      </c>
      <c r="J178" s="41"/>
      <c r="K178" s="44"/>
    </row>
    <row r="179" spans="1:11" ht="50.25" customHeight="1">
      <c r="A179" s="16" t="s">
        <v>73</v>
      </c>
      <c r="B179" s="6"/>
      <c r="C179" s="13"/>
      <c r="D179" s="14"/>
      <c r="E179" s="17"/>
      <c r="I179" s="1"/>
      <c r="J179" s="1"/>
      <c r="K179" s="44"/>
    </row>
    <row r="180" spans="1:11" ht="47.25" customHeight="1" hidden="1">
      <c r="A180" s="9" t="s">
        <v>250</v>
      </c>
      <c r="B180" s="6">
        <v>15</v>
      </c>
      <c r="C180" s="13" t="s">
        <v>83</v>
      </c>
      <c r="D180" s="14" t="s">
        <v>220</v>
      </c>
      <c r="E180" s="17">
        <v>45400</v>
      </c>
      <c r="I180" s="1">
        <v>5400</v>
      </c>
      <c r="J180" s="1"/>
      <c r="K180" s="44"/>
    </row>
    <row r="181" spans="1:11" ht="41.25" customHeight="1" hidden="1">
      <c r="A181" s="9" t="s">
        <v>251</v>
      </c>
      <c r="B181" s="6">
        <v>14.4</v>
      </c>
      <c r="C181" s="13" t="s">
        <v>101</v>
      </c>
      <c r="D181" s="14" t="s">
        <v>221</v>
      </c>
      <c r="E181" s="17">
        <v>170900</v>
      </c>
      <c r="I181" s="1">
        <v>12900</v>
      </c>
      <c r="J181" s="1"/>
      <c r="K181" s="44"/>
    </row>
    <row r="182" spans="1:11" ht="45.75" customHeight="1" hidden="1">
      <c r="A182" s="9" t="s">
        <v>253</v>
      </c>
      <c r="B182" s="6">
        <v>12.8</v>
      </c>
      <c r="C182" s="13" t="s">
        <v>107</v>
      </c>
      <c r="D182" s="14" t="s">
        <v>224</v>
      </c>
      <c r="E182" s="17">
        <v>50000</v>
      </c>
      <c r="I182" s="1"/>
      <c r="J182" s="1"/>
      <c r="K182" s="44"/>
    </row>
    <row r="183" spans="1:11" ht="45" customHeight="1" hidden="1">
      <c r="A183" s="9" t="s">
        <v>249</v>
      </c>
      <c r="B183" s="6">
        <v>12.2</v>
      </c>
      <c r="C183" s="13" t="s">
        <v>83</v>
      </c>
      <c r="D183" s="14" t="s">
        <v>219</v>
      </c>
      <c r="E183" s="17">
        <v>36600</v>
      </c>
      <c r="I183" s="1">
        <v>4600</v>
      </c>
      <c r="J183" s="1"/>
      <c r="K183" s="44"/>
    </row>
    <row r="184" spans="1:11" ht="47.25" customHeight="1" hidden="1">
      <c r="A184" s="9" t="s">
        <v>252</v>
      </c>
      <c r="B184" s="6">
        <v>11.8</v>
      </c>
      <c r="C184" s="13" t="s">
        <v>107</v>
      </c>
      <c r="D184" s="14" t="s">
        <v>222</v>
      </c>
      <c r="E184" s="17">
        <v>115000</v>
      </c>
      <c r="I184" s="1">
        <v>5000</v>
      </c>
      <c r="J184" s="1"/>
      <c r="K184" s="44"/>
    </row>
    <row r="185" spans="1:11" ht="50.25" customHeight="1">
      <c r="A185" s="9" t="s">
        <v>325</v>
      </c>
      <c r="B185" s="6">
        <v>14</v>
      </c>
      <c r="C185" s="13" t="s">
        <v>101</v>
      </c>
      <c r="D185" s="14" t="s">
        <v>223</v>
      </c>
      <c r="E185" s="17">
        <v>48000</v>
      </c>
      <c r="F185" s="59">
        <v>19000</v>
      </c>
      <c r="G185" s="59">
        <v>29000</v>
      </c>
      <c r="H185" s="59"/>
      <c r="I185" s="1"/>
      <c r="J185" s="1"/>
      <c r="K185" s="44"/>
    </row>
    <row r="186" spans="1:11" ht="42.75" customHeight="1" hidden="1">
      <c r="A186" s="9" t="s">
        <v>254</v>
      </c>
      <c r="B186" s="6">
        <v>11.8</v>
      </c>
      <c r="C186" s="13" t="s">
        <v>84</v>
      </c>
      <c r="D186" s="14" t="s">
        <v>225</v>
      </c>
      <c r="E186" s="17">
        <v>10500</v>
      </c>
      <c r="I186" s="1"/>
      <c r="J186" s="1"/>
      <c r="K186" s="44"/>
    </row>
    <row r="187" spans="1:11" ht="44.25" customHeight="1" hidden="1">
      <c r="A187" s="9" t="s">
        <v>289</v>
      </c>
      <c r="B187" s="6">
        <v>11.8</v>
      </c>
      <c r="C187" s="13" t="s">
        <v>107</v>
      </c>
      <c r="D187" s="14" t="s">
        <v>290</v>
      </c>
      <c r="E187" s="17">
        <v>61664.4</v>
      </c>
      <c r="I187" s="1"/>
      <c r="J187" s="1"/>
      <c r="K187" s="44"/>
    </row>
    <row r="188" spans="1:11" ht="36.75" customHeight="1" hidden="1">
      <c r="A188" s="9" t="s">
        <v>291</v>
      </c>
      <c r="B188" s="6">
        <v>11.8</v>
      </c>
      <c r="C188" s="13" t="s">
        <v>83</v>
      </c>
      <c r="D188" s="13" t="s">
        <v>292</v>
      </c>
      <c r="E188" s="17">
        <v>40000</v>
      </c>
      <c r="I188" s="1"/>
      <c r="J188" s="1"/>
      <c r="K188" s="44"/>
    </row>
    <row r="189" spans="1:11" ht="39" customHeight="1" hidden="1">
      <c r="A189" s="9" t="s">
        <v>293</v>
      </c>
      <c r="B189" s="6">
        <v>11.8</v>
      </c>
      <c r="C189" s="13" t="s">
        <v>83</v>
      </c>
      <c r="D189" s="13" t="s">
        <v>294</v>
      </c>
      <c r="E189" s="17">
        <v>21000</v>
      </c>
      <c r="I189" s="1">
        <v>10500</v>
      </c>
      <c r="J189" s="1"/>
      <c r="K189" s="44"/>
    </row>
    <row r="190" spans="1:11" ht="38.25" customHeight="1" hidden="1">
      <c r="A190" s="9" t="s">
        <v>295</v>
      </c>
      <c r="B190" s="6">
        <v>11.8</v>
      </c>
      <c r="C190" s="13" t="s">
        <v>87</v>
      </c>
      <c r="D190" s="13" t="s">
        <v>296</v>
      </c>
      <c r="E190" s="17">
        <v>35860</v>
      </c>
      <c r="I190" s="1"/>
      <c r="J190" s="1"/>
      <c r="K190" s="44"/>
    </row>
    <row r="191" spans="1:11" ht="36" customHeight="1" hidden="1">
      <c r="A191" s="9" t="s">
        <v>297</v>
      </c>
      <c r="B191" s="6">
        <v>11.8</v>
      </c>
      <c r="C191" s="13" t="s">
        <v>87</v>
      </c>
      <c r="D191" s="13" t="s">
        <v>298</v>
      </c>
      <c r="E191" s="17">
        <v>21500</v>
      </c>
      <c r="I191" s="1"/>
      <c r="J191" s="1"/>
      <c r="K191" s="44"/>
    </row>
    <row r="192" spans="1:11" s="33" customFormat="1" ht="35.25" customHeight="1">
      <c r="A192" s="10" t="s">
        <v>255</v>
      </c>
      <c r="B192" s="20"/>
      <c r="C192" s="20"/>
      <c r="D192" s="20"/>
      <c r="E192" s="27"/>
      <c r="F192" s="91">
        <f>F209</f>
        <v>40000</v>
      </c>
      <c r="G192" s="91">
        <f>G209</f>
        <v>100000</v>
      </c>
      <c r="H192" s="91">
        <f>H209</f>
        <v>100000</v>
      </c>
      <c r="I192" s="27">
        <f>I193+I209</f>
        <v>0</v>
      </c>
      <c r="J192" s="44"/>
      <c r="K192" s="44"/>
    </row>
    <row r="193" spans="1:11" s="37" customFormat="1" ht="30" customHeight="1" hidden="1">
      <c r="A193" s="28" t="s">
        <v>165</v>
      </c>
      <c r="B193" s="50"/>
      <c r="C193" s="35"/>
      <c r="D193" s="35"/>
      <c r="E193" s="36"/>
      <c r="I193" s="36">
        <f>I194+I199</f>
        <v>0</v>
      </c>
      <c r="J193" s="24"/>
      <c r="K193" s="44"/>
    </row>
    <row r="194" spans="1:11" s="32" customFormat="1" ht="182.25" customHeight="1" hidden="1">
      <c r="A194" s="12" t="s">
        <v>148</v>
      </c>
      <c r="B194" s="48"/>
      <c r="C194" s="25"/>
      <c r="D194" s="25"/>
      <c r="E194" s="19"/>
      <c r="I194" s="19">
        <f>SUM(I196:I198)</f>
        <v>0</v>
      </c>
      <c r="J194" s="19"/>
      <c r="K194" s="44"/>
    </row>
    <row r="195" spans="1:11" ht="0.75" customHeight="1" hidden="1">
      <c r="A195" s="16" t="s">
        <v>149</v>
      </c>
      <c r="B195" s="6"/>
      <c r="C195" s="11"/>
      <c r="D195" s="11"/>
      <c r="E195" s="18"/>
      <c r="I195" s="1"/>
      <c r="J195" s="1"/>
      <c r="K195" s="44"/>
    </row>
    <row r="196" spans="1:11" ht="47.25" hidden="1">
      <c r="A196" s="9" t="s">
        <v>147</v>
      </c>
      <c r="B196" s="6">
        <v>8.8</v>
      </c>
      <c r="C196" s="13" t="s">
        <v>107</v>
      </c>
      <c r="D196" s="14"/>
      <c r="E196" s="17"/>
      <c r="I196" s="1"/>
      <c r="J196" s="1"/>
      <c r="K196" s="44"/>
    </row>
    <row r="197" spans="1:11" ht="47.25" hidden="1">
      <c r="A197" s="9" t="s">
        <v>150</v>
      </c>
      <c r="B197" s="6">
        <v>8.8</v>
      </c>
      <c r="C197" s="13" t="s">
        <v>107</v>
      </c>
      <c r="D197" s="14"/>
      <c r="E197" s="17"/>
      <c r="I197" s="1"/>
      <c r="J197" s="1"/>
      <c r="K197" s="44"/>
    </row>
    <row r="198" spans="1:11" ht="11.25" customHeight="1" hidden="1">
      <c r="A198" s="9" t="s">
        <v>151</v>
      </c>
      <c r="B198" s="6">
        <v>8.8</v>
      </c>
      <c r="C198" s="13" t="s">
        <v>107</v>
      </c>
      <c r="D198" s="14"/>
      <c r="E198" s="17"/>
      <c r="I198" s="1"/>
      <c r="J198" s="1"/>
      <c r="K198" s="44"/>
    </row>
    <row r="199" spans="1:11" s="32" customFormat="1" ht="91.5" customHeight="1" hidden="1">
      <c r="A199" s="12" t="s">
        <v>160</v>
      </c>
      <c r="B199" s="48"/>
      <c r="C199" s="25"/>
      <c r="D199" s="25"/>
      <c r="E199" s="19"/>
      <c r="I199" s="19">
        <f>SUM(I201:I208)</f>
        <v>0</v>
      </c>
      <c r="J199" s="19"/>
      <c r="K199" s="44"/>
    </row>
    <row r="200" spans="1:11" ht="26.25" customHeight="1" hidden="1">
      <c r="A200" s="16" t="s">
        <v>153</v>
      </c>
      <c r="B200" s="6"/>
      <c r="C200" s="11"/>
      <c r="D200" s="11"/>
      <c r="E200" s="18"/>
      <c r="I200" s="1"/>
      <c r="J200" s="1"/>
      <c r="K200" s="44"/>
    </row>
    <row r="201" spans="1:11" ht="69" customHeight="1" hidden="1">
      <c r="A201" s="9" t="s">
        <v>154</v>
      </c>
      <c r="B201" s="6">
        <v>12</v>
      </c>
      <c r="C201" s="13" t="s">
        <v>88</v>
      </c>
      <c r="D201" s="14" t="s">
        <v>55</v>
      </c>
      <c r="E201" s="17"/>
      <c r="I201" s="1"/>
      <c r="J201" s="1"/>
      <c r="K201" s="44"/>
    </row>
    <row r="202" spans="1:11" ht="78.75" hidden="1">
      <c r="A202" s="9" t="s">
        <v>56</v>
      </c>
      <c r="B202" s="6">
        <v>12</v>
      </c>
      <c r="C202" s="13" t="s">
        <v>157</v>
      </c>
      <c r="D202" s="14" t="s">
        <v>57</v>
      </c>
      <c r="E202" s="17"/>
      <c r="I202" s="1"/>
      <c r="J202" s="1"/>
      <c r="K202" s="44"/>
    </row>
    <row r="203" spans="1:11" ht="0.75" customHeight="1" hidden="1">
      <c r="A203" s="9" t="s">
        <v>158</v>
      </c>
      <c r="B203" s="6">
        <v>10</v>
      </c>
      <c r="C203" s="13" t="s">
        <v>84</v>
      </c>
      <c r="D203" s="14"/>
      <c r="E203" s="17"/>
      <c r="I203" s="1"/>
      <c r="J203" s="1"/>
      <c r="K203" s="44"/>
    </row>
    <row r="204" spans="1:11" ht="89.25" customHeight="1" hidden="1">
      <c r="A204" s="9" t="s">
        <v>152</v>
      </c>
      <c r="B204" s="6">
        <v>8.8</v>
      </c>
      <c r="C204" s="13" t="s">
        <v>84</v>
      </c>
      <c r="D204" s="14"/>
      <c r="E204" s="17"/>
      <c r="I204" s="1"/>
      <c r="J204" s="1"/>
      <c r="K204" s="44"/>
    </row>
    <row r="205" spans="1:11" ht="0.75" customHeight="1" hidden="1">
      <c r="A205" s="9" t="s">
        <v>155</v>
      </c>
      <c r="B205" s="6">
        <v>8.8</v>
      </c>
      <c r="C205" s="13" t="s">
        <v>84</v>
      </c>
      <c r="D205" s="14"/>
      <c r="E205" s="17"/>
      <c r="I205" s="1"/>
      <c r="J205" s="1"/>
      <c r="K205" s="44"/>
    </row>
    <row r="206" spans="1:11" ht="107.25" customHeight="1" hidden="1">
      <c r="A206" s="9" t="s">
        <v>156</v>
      </c>
      <c r="B206" s="6">
        <v>8.8</v>
      </c>
      <c r="C206" s="13" t="s">
        <v>107</v>
      </c>
      <c r="D206" s="14"/>
      <c r="E206" s="17"/>
      <c r="I206" s="1"/>
      <c r="J206" s="1"/>
      <c r="K206" s="44"/>
    </row>
    <row r="207" spans="1:11" ht="47.25" hidden="1">
      <c r="A207" s="16" t="s">
        <v>67</v>
      </c>
      <c r="B207" s="6"/>
      <c r="C207" s="11"/>
      <c r="D207" s="11"/>
      <c r="E207" s="18"/>
      <c r="I207" s="1"/>
      <c r="J207" s="1"/>
      <c r="K207" s="44"/>
    </row>
    <row r="208" spans="1:11" ht="1.5" customHeight="1">
      <c r="A208" s="9" t="s">
        <v>159</v>
      </c>
      <c r="B208" s="6">
        <v>16.4</v>
      </c>
      <c r="C208" s="13" t="s">
        <v>117</v>
      </c>
      <c r="D208" s="14" t="s">
        <v>256</v>
      </c>
      <c r="E208" s="17"/>
      <c r="I208" s="1"/>
      <c r="J208" s="1"/>
      <c r="K208" s="44"/>
    </row>
    <row r="209" spans="1:11" ht="34.5" customHeight="1">
      <c r="A209" s="28" t="s">
        <v>18</v>
      </c>
      <c r="B209" s="50"/>
      <c r="C209" s="11"/>
      <c r="D209" s="11"/>
      <c r="E209" s="18"/>
      <c r="F209" s="90">
        <f>F215</f>
        <v>40000</v>
      </c>
      <c r="G209" s="90">
        <f>G215</f>
        <v>100000</v>
      </c>
      <c r="H209" s="90">
        <f>H215</f>
        <v>100000</v>
      </c>
      <c r="I209" s="18">
        <f>SUM(I210:I216)</f>
        <v>0</v>
      </c>
      <c r="J209" s="18"/>
      <c r="K209" s="44"/>
    </row>
    <row r="210" spans="1:11" ht="0.75" customHeight="1" hidden="1">
      <c r="A210" s="16" t="s">
        <v>67</v>
      </c>
      <c r="B210" s="6"/>
      <c r="C210" s="11"/>
      <c r="D210" s="11"/>
      <c r="E210" s="18"/>
      <c r="I210" s="1"/>
      <c r="J210" s="1"/>
      <c r="K210" s="44"/>
    </row>
    <row r="211" spans="1:11" ht="0.75" customHeight="1" hidden="1">
      <c r="A211" s="9" t="s">
        <v>163</v>
      </c>
      <c r="B211" s="6">
        <v>14</v>
      </c>
      <c r="C211" s="13" t="s">
        <v>164</v>
      </c>
      <c r="D211" s="14" t="s">
        <v>61</v>
      </c>
      <c r="E211" s="17">
        <v>1800</v>
      </c>
      <c r="I211" s="1"/>
      <c r="J211" s="1"/>
      <c r="K211" s="44"/>
    </row>
    <row r="212" spans="1:11" ht="47.25" hidden="1">
      <c r="A212" s="9" t="s">
        <v>161</v>
      </c>
      <c r="B212" s="6">
        <v>13.2</v>
      </c>
      <c r="C212" s="13" t="s">
        <v>162</v>
      </c>
      <c r="D212" s="14" t="s">
        <v>60</v>
      </c>
      <c r="E212" s="17">
        <v>5700</v>
      </c>
      <c r="I212" s="1"/>
      <c r="J212" s="1"/>
      <c r="K212" s="44"/>
    </row>
    <row r="213" spans="1:11" ht="47.25" hidden="1">
      <c r="A213" s="9" t="s">
        <v>58</v>
      </c>
      <c r="B213" s="6">
        <v>12.4</v>
      </c>
      <c r="C213" s="13" t="s">
        <v>89</v>
      </c>
      <c r="D213" s="14" t="s">
        <v>59</v>
      </c>
      <c r="E213" s="17">
        <v>15802.1</v>
      </c>
      <c r="I213" s="1"/>
      <c r="J213" s="1"/>
      <c r="K213" s="44"/>
    </row>
    <row r="214" spans="1:10" ht="65.25" customHeight="1">
      <c r="A214" s="16" t="s">
        <v>73</v>
      </c>
      <c r="I214" s="2"/>
      <c r="J214" s="79"/>
    </row>
    <row r="215" spans="1:10" ht="56.25" customHeight="1">
      <c r="A215" s="80" t="s">
        <v>262</v>
      </c>
      <c r="B215" s="51">
        <v>16.6</v>
      </c>
      <c r="C215" s="51" t="s">
        <v>263</v>
      </c>
      <c r="D215" s="51" t="s">
        <v>264</v>
      </c>
      <c r="E215" s="54">
        <v>266928</v>
      </c>
      <c r="F215" s="59">
        <v>40000</v>
      </c>
      <c r="G215" s="59">
        <v>100000</v>
      </c>
      <c r="H215" s="59">
        <v>100000</v>
      </c>
      <c r="I215" s="53"/>
      <c r="J215" s="53"/>
    </row>
    <row r="216" spans="1:13" ht="1.5" customHeight="1" hidden="1">
      <c r="A216" s="52" t="s">
        <v>265</v>
      </c>
      <c r="B216" s="51">
        <v>12.2</v>
      </c>
      <c r="C216" s="51" t="s">
        <v>84</v>
      </c>
      <c r="D216" s="51" t="s">
        <v>299</v>
      </c>
      <c r="E216" s="51">
        <v>83343.1</v>
      </c>
      <c r="I216" s="53"/>
      <c r="J216" s="53"/>
      <c r="K216" s="51"/>
      <c r="L216" s="51"/>
      <c r="M216" s="51"/>
    </row>
    <row r="217" spans="9:10" ht="15.75">
      <c r="I217" s="2"/>
      <c r="J217" s="79"/>
    </row>
    <row r="218" spans="9:10" ht="15.75">
      <c r="I218" s="2"/>
      <c r="J218" s="79"/>
    </row>
    <row r="219" spans="9:10" ht="15.75">
      <c r="I219" s="2"/>
      <c r="J219" s="79"/>
    </row>
    <row r="220" spans="9:10" ht="15.75">
      <c r="I220" s="2"/>
      <c r="J220" s="79"/>
    </row>
    <row r="221" spans="9:10" ht="15.75">
      <c r="I221" s="2"/>
      <c r="J221" s="79"/>
    </row>
    <row r="222" spans="9:10" ht="15.75">
      <c r="I222" s="2"/>
      <c r="J222" s="79"/>
    </row>
    <row r="223" spans="9:10" ht="15.75">
      <c r="I223" s="2"/>
      <c r="J223" s="79"/>
    </row>
    <row r="224" spans="9:10" ht="15.75">
      <c r="I224" s="2"/>
      <c r="J224" s="79"/>
    </row>
    <row r="225" spans="9:10" ht="15.75">
      <c r="I225" s="2"/>
      <c r="J225" s="79"/>
    </row>
    <row r="226" spans="9:10" ht="15.75">
      <c r="I226" s="2"/>
      <c r="J226" s="79"/>
    </row>
    <row r="227" spans="9:10" ht="15.75">
      <c r="I227" s="2"/>
      <c r="J227" s="79"/>
    </row>
    <row r="228" spans="9:10" ht="15.75">
      <c r="I228" s="2"/>
      <c r="J228" s="79"/>
    </row>
    <row r="229" spans="9:10" ht="15.75">
      <c r="I229" s="2"/>
      <c r="J229" s="79"/>
    </row>
    <row r="230" spans="9:10" ht="15.75">
      <c r="I230" s="2"/>
      <c r="J230" s="79"/>
    </row>
    <row r="231" spans="9:10" ht="15.75">
      <c r="I231" s="2"/>
      <c r="J231" s="79"/>
    </row>
    <row r="232" spans="9:10" ht="15.75">
      <c r="I232" s="2"/>
      <c r="J232" s="79"/>
    </row>
    <row r="233" spans="9:10" ht="15.75">
      <c r="I233" s="2"/>
      <c r="J233" s="79"/>
    </row>
    <row r="234" spans="9:10" ht="15.75">
      <c r="I234" s="2"/>
      <c r="J234" s="79"/>
    </row>
    <row r="235" spans="9:10" ht="15.75">
      <c r="I235" s="2"/>
      <c r="J235" s="79"/>
    </row>
    <row r="236" spans="9:10" ht="15.75">
      <c r="I236" s="2"/>
      <c r="J236" s="79"/>
    </row>
    <row r="237" spans="9:10" ht="15.75">
      <c r="I237" s="2"/>
      <c r="J237" s="79"/>
    </row>
    <row r="238" spans="9:10" ht="15.75">
      <c r="I238" s="2"/>
      <c r="J238" s="79"/>
    </row>
    <row r="239" spans="9:10" ht="15.75">
      <c r="I239" s="2"/>
      <c r="J239" s="79"/>
    </row>
    <row r="240" spans="9:10" ht="15.75">
      <c r="I240" s="2"/>
      <c r="J240" s="79"/>
    </row>
    <row r="241" spans="9:10" ht="15.75">
      <c r="I241" s="2"/>
      <c r="J241" s="79"/>
    </row>
    <row r="242" spans="9:10" ht="15.75">
      <c r="I242" s="2"/>
      <c r="J242" s="79"/>
    </row>
    <row r="243" spans="9:10" ht="15.75">
      <c r="I243" s="2"/>
      <c r="J243" s="79"/>
    </row>
    <row r="244" spans="9:10" ht="15.75">
      <c r="I244" s="2"/>
      <c r="J244" s="79"/>
    </row>
    <row r="245" spans="9:10" ht="15.75">
      <c r="I245" s="2"/>
      <c r="J245" s="79"/>
    </row>
    <row r="246" spans="9:10" ht="15.75">
      <c r="I246" s="2"/>
      <c r="J246" s="79"/>
    </row>
    <row r="247" spans="9:10" ht="15.75">
      <c r="I247" s="2"/>
      <c r="J247" s="79"/>
    </row>
    <row r="248" spans="9:10" ht="15.75">
      <c r="I248" s="2"/>
      <c r="J248" s="79"/>
    </row>
    <row r="249" spans="9:10" ht="15.75">
      <c r="I249" s="2"/>
      <c r="J249" s="79"/>
    </row>
    <row r="250" spans="9:10" ht="15.75">
      <c r="I250" s="2"/>
      <c r="J250" s="79"/>
    </row>
    <row r="251" spans="9:10" ht="15.75">
      <c r="I251" s="2"/>
      <c r="J251" s="79"/>
    </row>
    <row r="252" spans="9:10" ht="15.75">
      <c r="I252" s="2"/>
      <c r="J252" s="79"/>
    </row>
    <row r="253" spans="9:10" ht="15.75">
      <c r="I253" s="2"/>
      <c r="J253" s="79"/>
    </row>
    <row r="254" spans="9:10" ht="15.75">
      <c r="I254" s="2"/>
      <c r="J254" s="79"/>
    </row>
  </sheetData>
  <sheetProtection/>
  <mergeCells count="15">
    <mergeCell ref="G9:H9"/>
    <mergeCell ref="H4:I4"/>
    <mergeCell ref="F5:F7"/>
    <mergeCell ref="G6:G7"/>
    <mergeCell ref="H5:H7"/>
    <mergeCell ref="A2:I2"/>
    <mergeCell ref="A10:H10"/>
    <mergeCell ref="A1:I1"/>
    <mergeCell ref="A3:A7"/>
    <mergeCell ref="C3:C7"/>
    <mergeCell ref="D3:D7"/>
    <mergeCell ref="E3:E7"/>
    <mergeCell ref="F3:I3"/>
    <mergeCell ref="I5:I7"/>
    <mergeCell ref="B3:B7"/>
  </mergeCells>
  <printOptions/>
  <pageMargins left="0.984251968503937" right="0.3937007874015748" top="0.7874015748031497" bottom="0.3937007874015748" header="0.5118110236220472" footer="0.5118110236220472"/>
  <pageSetup horizontalDpi="300" verticalDpi="300" orientation="portrait" paperSize="9" scale="80" r:id="rId1"/>
  <headerFooter alignWithMargins="0">
    <oddFooter>&amp;CСтраница &amp;P</oddFooter>
  </headerFooter>
  <colBreaks count="2" manualBreakCount="2">
    <brk id="8" max="208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2010-07-29T12:30:27Z</cp:lastPrinted>
  <dcterms:created xsi:type="dcterms:W3CDTF">2001-10-26T12:06:12Z</dcterms:created>
  <dcterms:modified xsi:type="dcterms:W3CDTF">2010-07-30T04:48:19Z</dcterms:modified>
  <cp:category/>
  <cp:version/>
  <cp:contentType/>
  <cp:contentStatus/>
</cp:coreProperties>
</file>