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345" tabRatio="601" activeTab="0"/>
  </bookViews>
  <sheets>
    <sheet name="28 августа" sheetId="1" r:id="rId1"/>
  </sheets>
  <definedNames>
    <definedName name="_xlnm.Print_Titles" localSheetId="0">'28 августа'!$11:$11</definedName>
    <definedName name="_xlnm.Print_Area" localSheetId="0">'28 августа'!$A$2:$E$214</definedName>
  </definedNames>
  <calcPr fullCalcOnLoad="1"/>
</workbook>
</file>

<file path=xl/sharedStrings.xml><?xml version="1.0" encoding="utf-8"?>
<sst xmlns="http://schemas.openxmlformats.org/spreadsheetml/2006/main" count="107" uniqueCount="103">
  <si>
    <t>Всего</t>
  </si>
  <si>
    <t>в том числе за счет:</t>
  </si>
  <si>
    <t>4</t>
  </si>
  <si>
    <t>Образование</t>
  </si>
  <si>
    <t>Культура</t>
  </si>
  <si>
    <t>Физическая культура и спорт</t>
  </si>
  <si>
    <t>Здравоохранение</t>
  </si>
  <si>
    <t>Социальная политика</t>
  </si>
  <si>
    <t>Водное хозяйство и охрана окружающей  среды</t>
  </si>
  <si>
    <t>Агропромышленный комплекс</t>
  </si>
  <si>
    <t>берегоукрепительные и противооползневые работы на р.Волге у г.Чебоксары</t>
  </si>
  <si>
    <t>% финансирования</t>
  </si>
  <si>
    <t>- реконструкция  стадиона "Олимпийский" (реконструкция эластичного покрытия центрального спортивного ядра), г.Чебоксары</t>
  </si>
  <si>
    <t xml:space="preserve">СДЮШОР № 4 (реконстркуция ледового стадиона "Сокол"), г.Новочебоксарск </t>
  </si>
  <si>
    <t>строительство водохранилища для обеспечения питьевой водой Вурнарского района</t>
  </si>
  <si>
    <t>строительство Шемуршинского водохранилища на р. Карла для питьевого водоснабжения</t>
  </si>
  <si>
    <t>Транспорт</t>
  </si>
  <si>
    <t>строительство набережной пассажирских причалов в Чебоксарском речном порту, г. Чебоксары</t>
  </si>
  <si>
    <t>5</t>
  </si>
  <si>
    <t>субсидий на стр-во дорог</t>
  </si>
  <si>
    <t>Наименование  строек и объектов</t>
  </si>
  <si>
    <t>ФГУП ГТРК «Чувашия» (приобретение оборудования), г. Чебоксары</t>
  </si>
  <si>
    <t>Минобразования Чувашии</t>
  </si>
  <si>
    <t>Минкультуры Чувашии</t>
  </si>
  <si>
    <t>Минспорт Чувашии</t>
  </si>
  <si>
    <t>физкультурно-оздоровительный комплекс,  г. Шумерля</t>
  </si>
  <si>
    <t>Минстрой Чувашии</t>
  </si>
  <si>
    <t>Федерального фонда регионального развития</t>
  </si>
  <si>
    <t>Минздравсоцразвития Чувашии</t>
  </si>
  <si>
    <t>Минприроды Чувашии</t>
  </si>
  <si>
    <t xml:space="preserve">ФГОУВПО "Чувашская  государственная сельскохозяйственная  академия" (учебный  корпус факультета механизации сельского хозяйства), г.Чебоксары  </t>
  </si>
  <si>
    <t>Минсельхоз Чувашии</t>
  </si>
  <si>
    <t>Прочие</t>
  </si>
  <si>
    <t xml:space="preserve">Верховный суд Чувашской Республики  </t>
  </si>
  <si>
    <t xml:space="preserve">строительство здания Верховного суда Чувашской Республики, г. Чебоксары, ул. Урицкого </t>
  </si>
  <si>
    <t xml:space="preserve">Прокуратура Чувашской Республики  </t>
  </si>
  <si>
    <t>- СДЮШОР № 3,(реконструкция открытого плавательного бассейна), г. Новочебоксарск</t>
  </si>
  <si>
    <t>Дом Соснина – памятник архитектуры XIX в. (реконструкция под центр туризма и ремесел с артелью «Посадские промыслы»), г. Мариинский Посад</t>
  </si>
  <si>
    <t>физкультурно-спортивный  комплекс на территории ЯСОШ, с. Яльчики Яльчикского района</t>
  </si>
  <si>
    <t xml:space="preserve">физкультурно-оздоровительный комплекс (спортивный корпус с плавательным бассейном), пгт Ибреси Ибресинского района </t>
  </si>
  <si>
    <t>физкультурно-спортивный  комплекс, с. Батырево Батыревского района</t>
  </si>
  <si>
    <t>физкультурно-спортивный  комплекс,  г. Канаш</t>
  </si>
  <si>
    <t xml:space="preserve">реконструкция стадиона в пгт Кугеси со строительст-вом физкультурно-оздоровительного комплекса, пгт Кугеси Чебоксарского района  </t>
  </si>
  <si>
    <t xml:space="preserve">Центр восстановительного лечения       (2-я очередь), г. Чебоксары </t>
  </si>
  <si>
    <t xml:space="preserve">строительство лечебного корпуса центральной районной больницы, г. Ядрин </t>
  </si>
  <si>
    <t>строительство лечебного корпуса центральной районной больницы, г. Мариинский Посад</t>
  </si>
  <si>
    <t xml:space="preserve">субсидии на строительство и реконструкцию автомобильных дорог общего пользования и искусственных сооружений на них </t>
  </si>
  <si>
    <t xml:space="preserve">    реконструкция молочно-товарной 
    фермы на 400 голов, д. Курмыши
    Чебоксарского района</t>
  </si>
  <si>
    <t>ФГУ ПУОХ «Приволжское» Чувашской государственной    сельскохозяйственной академии</t>
  </si>
  <si>
    <t xml:space="preserve">реконструкция  здания прокуратуры Московского и Ленинского районов г. Чебоксары (проектно-изыскательские работы)  </t>
  </si>
  <si>
    <t>Управление Судебного департамента при Верховном Суде Российской Федерации в Чувашской Республике</t>
  </si>
  <si>
    <t xml:space="preserve">административное здание районного суда в с. Яльчики Яльчикского района </t>
  </si>
  <si>
    <t>Управление Федеральной службы судебных приставов по Чувашской Республике</t>
  </si>
  <si>
    <t xml:space="preserve">административное здание отдела судебных приставов по Чебоксарскому району, пгт Кугеси </t>
  </si>
  <si>
    <t>из них</t>
  </si>
  <si>
    <t xml:space="preserve">проектно-изыскательские работы </t>
  </si>
  <si>
    <t xml:space="preserve">       проектно-изыскательские работы </t>
  </si>
  <si>
    <t xml:space="preserve">административное здание отдела судебных приставов по Ядринскому району, г. Ядрин </t>
  </si>
  <si>
    <t>Управление Федерального казначейства по Чувашской Республике</t>
  </si>
  <si>
    <t>строительство административного здания Управления Федерального казначейства по Чувашской Республике, г. Чебоксары</t>
  </si>
  <si>
    <t>в том числе:</t>
  </si>
  <si>
    <t xml:space="preserve">     проектно-изыскательские работы</t>
  </si>
  <si>
    <t xml:space="preserve">       строительство</t>
  </si>
  <si>
    <t xml:space="preserve">приобретение административного здания для отделения по Ибресинскому району Управления Федерального казначейства по Чувашской Республике, пгт Ибреси </t>
  </si>
  <si>
    <t xml:space="preserve">приобретение административного здания для отделения  по Комсомольскому району Управления Федерального казначейства по Чувашской Республике, с. Комсомольское </t>
  </si>
  <si>
    <t xml:space="preserve">приобретение административного здания для отделения  по Красноармейскому району Управления Федерального казначейства по Чувашской Республике, с. Красноармейское </t>
  </si>
  <si>
    <t xml:space="preserve">приобретение административного здания для отделения по Красночетайскому району Управления Федерального казначейства по Чувашской Республике, с. Красные Четаи </t>
  </si>
  <si>
    <t xml:space="preserve">Управление Федеральной налоговой службы по Чувашской Республике </t>
  </si>
  <si>
    <t xml:space="preserve">реконструкция административного здания Межрайонной инспекции № 7 Управления Федеральной налоговой службы по Чувашской Республике, г. Цивильск </t>
  </si>
  <si>
    <t>Управление Федеральной регистрационной службы по Чувашской Республике</t>
  </si>
  <si>
    <t xml:space="preserve">пристрой к зданию Управления Федеральной регистрационной службы по Чувашской Республике, г. Чебоксары </t>
  </si>
  <si>
    <t>госинвестиций ФАИП</t>
  </si>
  <si>
    <t>млн.рублей</t>
  </si>
  <si>
    <t>Оперативная информация</t>
  </si>
  <si>
    <t xml:space="preserve">            реконструкция студенческого 
            оздоровительного профилак-
            тория, около д.Вурманкасы
            Чебоксарского района</t>
  </si>
  <si>
    <t xml:space="preserve">Республиканский реабилитационный центр для детей с ограниченными возможностями, г. Чебоксары  </t>
  </si>
  <si>
    <t xml:space="preserve">Детский противотуберкулезный санаторий (2-я очередь), с. Чуварлеи Алатырского района  </t>
  </si>
  <si>
    <t>Отдел водных ресурсов по Чувашской Республике Верхне-Волжского бассейнового водного управления  Федерального агентства водных ресурсов</t>
  </si>
  <si>
    <t>замена светосигнального оборудования ССО на ИВПП аэропорта в г.Чебоксары</t>
  </si>
  <si>
    <t>ГОУ ВПО "Чувашский государственный педагогический университет  им.И.Я.Яковлева", г.Чебоксары</t>
  </si>
  <si>
    <t>Школа-гимназия на 600 мест     по ул. Урицкого, г. Чебоксары</t>
  </si>
  <si>
    <t>федеральный центр травматологии, ортопедии и эндопротезирования, г. Чебоксары</t>
  </si>
  <si>
    <t>обеспечение  автомобильными дорогами  новых  микрорайонов  массовой  малоэтажной и многоквартирной застройки</t>
  </si>
  <si>
    <t xml:space="preserve">реконструкция участка автомобиль-ной дороги федерального значения "Волга" (М-7) км 623+500 - км 631+767 </t>
  </si>
  <si>
    <t>развитие улично-дорожной сети, г. Чебоксары</t>
  </si>
  <si>
    <t>корпус для терапевтического, неврологического отделений, детской и женской консультаций МУЗ "Батыревская ЦРБ" в с. Батырево, Батыревский район</t>
  </si>
  <si>
    <t>водоснабжение с.Батырево,  Батыревский район</t>
  </si>
  <si>
    <t>реконструкция родильного отделения под хирургическое и реанимационное МУЗ "Шемуршинская ЦРБ"  в с. Шемурша, Шемуршинский район</t>
  </si>
  <si>
    <t>создание и открытие "Батыревский информационно-консультационный центр" (приобретение оборудования, не входящего в сметы строек), с. Батырево</t>
  </si>
  <si>
    <t>создание и открытие информационно-консульта-ционного центра при администрации Моргаушского района (приобретение оборудования, не входящего в сметы строек), с. Моргауши</t>
  </si>
  <si>
    <t>создание и открытие информационно-консультационного центра Чебоксарского района (приобретение оборудования, не входящего в сметы строек), пгт Кугеси</t>
  </si>
  <si>
    <t>реконструкция межхозяйственной оросительной системы "Звезда-им. Ульянова" (проектно-изыскательские работы), Вурнарский район</t>
  </si>
  <si>
    <t>приобретение оборудования и техники, не входящего в смету строек</t>
  </si>
  <si>
    <t xml:space="preserve">Приобретение площадей в административном здании для размещения Межрайонной ИФНС России № 2 по Чувашской Республике, с. Комсомольское </t>
  </si>
  <si>
    <t xml:space="preserve">о реализации утвержденных на 2007 год лимитов на федеральные госинвестиции   по   Чувашской Республике (по состоянию 01.11.2007г.)
                                                 </t>
  </si>
  <si>
    <t>Управление Федерального агентства кадастра объектов недвижимости по Чувашской Республике</t>
  </si>
  <si>
    <t xml:space="preserve">Федеральное государственное учреждение "Земельная кадастровая палата" по Чувашской Республике </t>
  </si>
  <si>
    <t>Территориальное управление Феде-рального агентства по управлению имуществом по Чувашской Республике</t>
  </si>
  <si>
    <t xml:space="preserve">Оснащение программно-техническими комплексами </t>
  </si>
  <si>
    <t>,</t>
  </si>
  <si>
    <t xml:space="preserve">Всего по объектам: </t>
  </si>
  <si>
    <t>Школа на 260 учащихся в д.Чувашские Тимяши Ибресинского района</t>
  </si>
  <si>
    <t>Приложение 
к протоколу заседания 
Совета по инвестиционной 
политике от 22.11.2007 г. №12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</si>
</sst>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0.0000"/>
    <numFmt numFmtId="169" formatCode="0.0"/>
    <numFmt numFmtId="170" formatCode="[$€-2]\ ###,000_);[Red]\([$€-2]\ ###,000\)"/>
    <numFmt numFmtId="171" formatCode="_-* #,##0.000_р_._-;\-* #,##0.000_р_._-;_-* &quot;-&quot;??_р_._-;_-@_-"/>
  </numFmts>
  <fonts count="13">
    <font>
      <sz val="10"/>
      <name val="Arial Cyr"/>
      <family val="0"/>
    </font>
    <font>
      <sz val="12"/>
      <name val="Times New Roman"/>
      <family val="1"/>
    </font>
    <font>
      <u val="single"/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b/>
      <u val="single"/>
      <sz val="12"/>
      <name val="Times New Roman"/>
      <family val="1"/>
    </font>
    <font>
      <sz val="13"/>
      <name val="Times New Roman"/>
      <family val="1"/>
    </font>
    <font>
      <u val="single"/>
      <sz val="10"/>
      <name val="Arial Cyr"/>
      <family val="2"/>
    </font>
    <font>
      <b/>
      <sz val="10"/>
      <name val="Arial Cyr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1" fillId="0" borderId="1" xfId="0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/>
    </xf>
    <xf numFmtId="49" fontId="1" fillId="0" borderId="0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164" fontId="1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49" fontId="1" fillId="0" borderId="0" xfId="0" applyNumberFormat="1" applyFont="1" applyAlignment="1">
      <alignment horizontal="left" vertical="top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left" vertical="top" wrapText="1"/>
    </xf>
    <xf numFmtId="16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 vertical="top" wrapText="1"/>
    </xf>
    <xf numFmtId="164" fontId="1" fillId="0" borderId="0" xfId="0" applyNumberFormat="1" applyFont="1" applyBorder="1" applyAlignment="1">
      <alignment horizontal="center" vertical="top"/>
    </xf>
    <xf numFmtId="164" fontId="1" fillId="0" borderId="0" xfId="0" applyNumberFormat="1" applyFont="1" applyAlignment="1">
      <alignment horizontal="center" vertical="top"/>
    </xf>
    <xf numFmtId="164" fontId="2" fillId="0" borderId="0" xfId="0" applyNumberFormat="1" applyFont="1" applyAlignment="1">
      <alignment horizontal="center" vertical="top"/>
    </xf>
    <xf numFmtId="0" fontId="3" fillId="0" borderId="0" xfId="0" applyFont="1" applyAlignment="1">
      <alignment horizontal="center" wrapText="1"/>
    </xf>
    <xf numFmtId="164" fontId="7" fillId="0" borderId="0" xfId="0" applyNumberFormat="1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164" fontId="7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164" fontId="7" fillId="0" borderId="0" xfId="0" applyNumberFormat="1" applyFont="1" applyBorder="1" applyAlignment="1">
      <alignment horizontal="center" vertical="top"/>
    </xf>
    <xf numFmtId="164" fontId="7" fillId="0" borderId="0" xfId="0" applyNumberFormat="1" applyFont="1" applyAlignment="1">
      <alignment horizontal="center" vertical="top"/>
    </xf>
    <xf numFmtId="169" fontId="3" fillId="0" borderId="0" xfId="0" applyNumberFormat="1" applyFont="1" applyBorder="1" applyAlignment="1">
      <alignment horizontal="center"/>
    </xf>
    <xf numFmtId="164" fontId="3" fillId="0" borderId="0" xfId="0" applyNumberFormat="1" applyFont="1" applyAlignment="1">
      <alignment horizontal="center" vertical="top"/>
    </xf>
    <xf numFmtId="164" fontId="3" fillId="0" borderId="0" xfId="0" applyNumberFormat="1" applyFont="1" applyBorder="1" applyAlignment="1">
      <alignment horizontal="center" vertical="top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top"/>
    </xf>
    <xf numFmtId="0" fontId="9" fillId="0" borderId="0" xfId="0" applyFont="1" applyAlignment="1">
      <alignment horizontal="center"/>
    </xf>
    <xf numFmtId="0" fontId="0" fillId="0" borderId="0" xfId="0" applyAlignment="1">
      <alignment horizontal="center" vertical="top"/>
    </xf>
    <xf numFmtId="0" fontId="6" fillId="0" borderId="0" xfId="0" applyFont="1" applyAlignment="1">
      <alignment/>
    </xf>
    <xf numFmtId="164" fontId="0" fillId="0" borderId="0" xfId="0" applyNumberFormat="1" applyAlignment="1">
      <alignment/>
    </xf>
    <xf numFmtId="164" fontId="8" fillId="0" borderId="0" xfId="0" applyNumberFormat="1" applyFont="1" applyAlignment="1">
      <alignment/>
    </xf>
    <xf numFmtId="164" fontId="9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 vertical="top"/>
    </xf>
    <xf numFmtId="0" fontId="2" fillId="0" borderId="0" xfId="0" applyFont="1" applyAlignment="1">
      <alignment horizontal="center"/>
    </xf>
    <xf numFmtId="164" fontId="9" fillId="0" borderId="0" xfId="0" applyNumberFormat="1" applyFont="1" applyAlignment="1">
      <alignment horizontal="center"/>
    </xf>
    <xf numFmtId="164" fontId="0" fillId="0" borderId="0" xfId="0" applyNumberFormat="1" applyFont="1" applyAlignment="1">
      <alignment horizontal="center" vertical="top"/>
    </xf>
    <xf numFmtId="0" fontId="9" fillId="0" borderId="0" xfId="0" applyFont="1" applyAlignment="1">
      <alignment horizontal="center"/>
    </xf>
    <xf numFmtId="0" fontId="0" fillId="0" borderId="0" xfId="0" applyAlignment="1">
      <alignment vertical="top" wrapText="1"/>
    </xf>
    <xf numFmtId="164" fontId="0" fillId="0" borderId="0" xfId="0" applyNumberFormat="1" applyFont="1" applyAlignment="1">
      <alignment horizontal="center" vertical="top"/>
    </xf>
    <xf numFmtId="164" fontId="7" fillId="0" borderId="0" xfId="0" applyNumberFormat="1" applyFont="1" applyBorder="1" applyAlignment="1">
      <alignment horizontal="center"/>
    </xf>
    <xf numFmtId="164" fontId="3" fillId="0" borderId="0" xfId="0" applyNumberFormat="1" applyFont="1" applyBorder="1" applyAlignment="1">
      <alignment horizontal="center" vertical="top"/>
    </xf>
    <xf numFmtId="164" fontId="9" fillId="0" borderId="0" xfId="0" applyNumberFormat="1" applyFont="1" applyAlignment="1">
      <alignment horizontal="center" vertical="top"/>
    </xf>
    <xf numFmtId="0" fontId="9" fillId="0" borderId="0" xfId="0" applyFont="1" applyAlignment="1">
      <alignment horizontal="center" wrapText="1"/>
    </xf>
    <xf numFmtId="164" fontId="9" fillId="0" borderId="0" xfId="20" applyNumberFormat="1" applyFont="1" applyAlignment="1">
      <alignment horizontal="center"/>
    </xf>
    <xf numFmtId="164" fontId="0" fillId="0" borderId="0" xfId="20" applyNumberFormat="1" applyAlignment="1">
      <alignment horizontal="center" vertical="top"/>
    </xf>
    <xf numFmtId="164" fontId="9" fillId="0" borderId="0" xfId="0" applyNumberFormat="1" applyFont="1" applyAlignment="1">
      <alignment horizontal="center" wrapText="1"/>
    </xf>
    <xf numFmtId="0" fontId="1" fillId="0" borderId="1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/>
    </xf>
    <xf numFmtId="0" fontId="1" fillId="0" borderId="5" xfId="0" applyFont="1" applyBorder="1" applyAlignment="1">
      <alignment horizontal="center" vertical="top"/>
    </xf>
    <xf numFmtId="0" fontId="1" fillId="0" borderId="6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0" fillId="0" borderId="0" xfId="0" applyAlignment="1">
      <alignment horizontal="right" wrapText="1"/>
    </xf>
    <xf numFmtId="0" fontId="0" fillId="0" borderId="0" xfId="0" applyAlignment="1">
      <alignment horizontal="right"/>
    </xf>
    <xf numFmtId="0" fontId="12" fillId="0" borderId="0" xfId="0" applyFont="1" applyAlignment="1">
      <alignment horizontal="center" vertical="top" wrapText="1"/>
    </xf>
    <xf numFmtId="0" fontId="11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top" wrapText="1"/>
    </xf>
    <xf numFmtId="0" fontId="1" fillId="0" borderId="0" xfId="0" applyFont="1" applyAlignment="1">
      <alignment vertical="top" wrapText="1"/>
    </xf>
    <xf numFmtId="0" fontId="6" fillId="0" borderId="0" xfId="0" applyFont="1" applyAlignment="1">
      <alignment vertical="top" wrapText="1"/>
    </xf>
    <xf numFmtId="0" fontId="1" fillId="0" borderId="0" xfId="0" applyFont="1" applyAlignment="1">
      <alignment horizontal="left" vertical="top" wrapText="1"/>
    </xf>
    <xf numFmtId="0" fontId="11" fillId="0" borderId="0" xfId="0" applyFont="1" applyAlignment="1">
      <alignment horizontal="justify" vertical="top"/>
    </xf>
    <xf numFmtId="0" fontId="6" fillId="0" borderId="0" xfId="0" applyFont="1" applyAlignment="1">
      <alignment vertical="top"/>
    </xf>
    <xf numFmtId="49" fontId="1" fillId="0" borderId="0" xfId="0" applyNumberFormat="1" applyFont="1" applyAlignment="1">
      <alignment horizontal="left" vertical="top" wrapText="1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1" fillId="0" borderId="8" xfId="0" applyFont="1" applyBorder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left"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left" vertical="top" wrapText="1"/>
    </xf>
    <xf numFmtId="0" fontId="11" fillId="0" borderId="0" xfId="0" applyFont="1" applyAlignment="1">
      <alignment vertical="top" wrapText="1"/>
    </xf>
    <xf numFmtId="0" fontId="1" fillId="0" borderId="0" xfId="0" applyFont="1" applyAlignment="1">
      <alignment horizontal="center" vertical="top"/>
    </xf>
    <xf numFmtId="0" fontId="10" fillId="0" borderId="0" xfId="0" applyFont="1" applyAlignment="1">
      <alignment horizontal="center" vertical="top" wrapText="1"/>
    </xf>
    <xf numFmtId="0" fontId="1" fillId="0" borderId="0" xfId="0" applyFont="1" applyAlignment="1">
      <alignment horizontal="left" vertical="top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2"/>
  <sheetViews>
    <sheetView tabSelected="1" zoomScale="90" zoomScaleNormal="90" workbookViewId="0" topLeftCell="A1">
      <selection activeCell="D20" sqref="D20"/>
    </sheetView>
  </sheetViews>
  <sheetFormatPr defaultColWidth="9.00390625" defaultRowHeight="12.75"/>
  <cols>
    <col min="1" max="1" width="40.75390625" style="0" customWidth="1"/>
    <col min="2" max="2" width="16.625" style="0" customWidth="1"/>
    <col min="3" max="3" width="17.875" style="0" customWidth="1"/>
    <col min="4" max="4" width="16.625" style="0" customWidth="1"/>
    <col min="5" max="5" width="16.875" style="0" customWidth="1"/>
    <col min="6" max="7" width="11.875" style="0" customWidth="1"/>
  </cols>
  <sheetData>
    <row r="1" spans="1:5" ht="59.25" customHeight="1">
      <c r="A1" s="64" t="s">
        <v>102</v>
      </c>
      <c r="B1" s="65"/>
      <c r="C1" s="65"/>
      <c r="D1" s="65"/>
      <c r="E1" s="65"/>
    </row>
    <row r="2" spans="1:5" ht="14.25" customHeight="1">
      <c r="A2" s="75" t="s">
        <v>73</v>
      </c>
      <c r="B2" s="75"/>
      <c r="C2" s="75"/>
      <c r="D2" s="75"/>
      <c r="E2" s="75"/>
    </row>
    <row r="3" spans="1:7" ht="15.75">
      <c r="A3" s="83" t="s">
        <v>94</v>
      </c>
      <c r="B3" s="83"/>
      <c r="C3" s="83"/>
      <c r="D3" s="83"/>
      <c r="E3" s="83"/>
      <c r="F3" s="3"/>
      <c r="G3" s="3"/>
    </row>
    <row r="4" spans="1:7" ht="15.75">
      <c r="A4" s="83"/>
      <c r="B4" s="83"/>
      <c r="C4" s="83"/>
      <c r="D4" s="83"/>
      <c r="E4" s="83"/>
      <c r="F4" s="3"/>
      <c r="G4" s="3"/>
    </row>
    <row r="5" spans="1:7" ht="9.75" customHeight="1">
      <c r="A5" s="83"/>
      <c r="B5" s="83"/>
      <c r="C5" s="83"/>
      <c r="D5" s="83"/>
      <c r="E5" s="83"/>
      <c r="F5" s="3"/>
      <c r="G5" s="3"/>
    </row>
    <row r="6" spans="1:7" ht="15.75">
      <c r="A6" s="1"/>
      <c r="B6" s="1"/>
      <c r="C6" s="1"/>
      <c r="E6" s="1" t="s">
        <v>72</v>
      </c>
      <c r="F6" s="1"/>
      <c r="G6" s="1"/>
    </row>
    <row r="7" spans="1:7" ht="15.75">
      <c r="A7" s="58" t="s">
        <v>20</v>
      </c>
      <c r="B7" s="60" t="s">
        <v>0</v>
      </c>
      <c r="C7" s="76" t="s">
        <v>1</v>
      </c>
      <c r="D7" s="76"/>
      <c r="E7" s="76"/>
      <c r="F7" s="20"/>
      <c r="G7" s="20"/>
    </row>
    <row r="8" spans="1:7" ht="15.75" customHeight="1">
      <c r="A8" s="58"/>
      <c r="B8" s="61"/>
      <c r="C8" s="62" t="s">
        <v>71</v>
      </c>
      <c r="D8" s="80" t="s">
        <v>27</v>
      </c>
      <c r="E8" s="77" t="s">
        <v>19</v>
      </c>
      <c r="F8" s="21"/>
      <c r="G8" s="21"/>
    </row>
    <row r="9" spans="1:7" ht="15.75">
      <c r="A9" s="59"/>
      <c r="B9" s="61"/>
      <c r="C9" s="63"/>
      <c r="D9" s="81"/>
      <c r="E9" s="78"/>
      <c r="F9" s="21"/>
      <c r="G9" s="21"/>
    </row>
    <row r="10" spans="1:7" ht="31.5" customHeight="1">
      <c r="A10" s="59"/>
      <c r="B10" s="61"/>
      <c r="C10" s="63"/>
      <c r="D10" s="82"/>
      <c r="E10" s="79"/>
      <c r="F10" s="21"/>
      <c r="G10" s="21"/>
    </row>
    <row r="11" spans="1:7" ht="15.75">
      <c r="A11" s="4">
        <v>1</v>
      </c>
      <c r="B11" s="5">
        <v>2</v>
      </c>
      <c r="C11" s="5">
        <v>3</v>
      </c>
      <c r="D11" s="5" t="s">
        <v>2</v>
      </c>
      <c r="E11" s="5" t="s">
        <v>18</v>
      </c>
      <c r="F11" s="7"/>
      <c r="G11" s="7"/>
    </row>
    <row r="12" spans="1:7" ht="15.75">
      <c r="A12" s="1"/>
      <c r="B12" s="6"/>
      <c r="C12" s="7"/>
      <c r="D12" s="8"/>
      <c r="E12" s="8"/>
      <c r="F12" s="8"/>
      <c r="G12" s="8"/>
    </row>
    <row r="13" spans="1:7" ht="15.75">
      <c r="A13" s="9" t="s">
        <v>100</v>
      </c>
      <c r="B13" s="26">
        <f>C13+D13+E13</f>
        <v>3547.4660000000003</v>
      </c>
      <c r="C13" s="26">
        <f>C17+C29+C37+C59+C81+C101+C117+C147+F13</f>
        <v>2864.0950000000003</v>
      </c>
      <c r="D13" s="26">
        <f>D59+D17</f>
        <v>59.900999999999996</v>
      </c>
      <c r="E13" s="26">
        <f>E98</f>
        <v>623.47</v>
      </c>
      <c r="F13" s="10"/>
      <c r="G13" s="10"/>
    </row>
    <row r="14" spans="1:7" ht="15.75">
      <c r="A14" s="9"/>
      <c r="B14" s="27">
        <f>C14+D14+E14</f>
        <v>1556.392</v>
      </c>
      <c r="C14" s="27">
        <f>C18+C30+C38+C60+C82+C99+C118+C148</f>
        <v>1152.42</v>
      </c>
      <c r="D14" s="27">
        <f>D60</f>
        <v>35.394</v>
      </c>
      <c r="E14" s="27">
        <f>E99</f>
        <v>368.57800000000003</v>
      </c>
      <c r="F14" s="11"/>
      <c r="G14" s="11"/>
    </row>
    <row r="15" spans="1:7" ht="15.75">
      <c r="A15" s="9" t="s">
        <v>11</v>
      </c>
      <c r="B15" s="32">
        <f>B14/B13*100</f>
        <v>43.87334508632359</v>
      </c>
      <c r="C15" s="32">
        <f>C14/C13*100</f>
        <v>40.236793821434</v>
      </c>
      <c r="D15" s="32">
        <f>D14/D13*100</f>
        <v>59.08749436570341</v>
      </c>
      <c r="E15" s="32">
        <f>E14/E13*100</f>
        <v>59.11719890291434</v>
      </c>
      <c r="F15" s="19"/>
      <c r="G15" s="19"/>
    </row>
    <row r="16" spans="1:7" ht="15.75">
      <c r="A16" s="12"/>
      <c r="B16" s="10"/>
      <c r="C16" s="11"/>
      <c r="D16" s="11"/>
      <c r="E16" s="11"/>
      <c r="F16" s="11"/>
      <c r="G16" s="11"/>
    </row>
    <row r="17" spans="1:7" ht="15.75">
      <c r="A17" s="9" t="s">
        <v>3</v>
      </c>
      <c r="B17" s="26">
        <f>C17+D17</f>
        <v>34.507000000000005</v>
      </c>
      <c r="C17" s="26">
        <f>C22</f>
        <v>10</v>
      </c>
      <c r="D17" s="51">
        <v>24.507</v>
      </c>
      <c r="E17" s="11"/>
      <c r="F17" s="11"/>
      <c r="G17" s="11"/>
    </row>
    <row r="18" spans="1:7" ht="25.5" customHeight="1">
      <c r="A18" s="9"/>
      <c r="B18" s="34">
        <f>C18+D18</f>
        <v>10</v>
      </c>
      <c r="C18" s="34">
        <f>C23</f>
        <v>10</v>
      </c>
      <c r="D18" s="52">
        <f>D28</f>
        <v>0</v>
      </c>
      <c r="E18" s="11"/>
      <c r="F18" s="11"/>
      <c r="G18" s="11"/>
    </row>
    <row r="19" spans="1:7" ht="15.75">
      <c r="A19" s="9" t="s">
        <v>22</v>
      </c>
      <c r="B19" s="14">
        <f>B22</f>
        <v>10</v>
      </c>
      <c r="C19" s="14">
        <f>C22</f>
        <v>10</v>
      </c>
      <c r="D19" s="13"/>
      <c r="E19" s="13"/>
      <c r="F19" s="13"/>
      <c r="G19" s="13"/>
    </row>
    <row r="20" spans="1:7" ht="15.75">
      <c r="A20" s="9"/>
      <c r="B20" s="13">
        <f>B23</f>
        <v>10</v>
      </c>
      <c r="C20" s="13">
        <f>C23</f>
        <v>10</v>
      </c>
      <c r="D20" s="13"/>
      <c r="E20" s="13"/>
      <c r="F20" s="13"/>
      <c r="G20" s="13"/>
    </row>
    <row r="21" spans="1:7" ht="15.75">
      <c r="A21" s="9"/>
      <c r="B21" s="13"/>
      <c r="C21" s="13"/>
      <c r="D21" s="13"/>
      <c r="E21" s="13"/>
      <c r="F21" s="13"/>
      <c r="G21" s="13"/>
    </row>
    <row r="22" spans="1:7" ht="15.75">
      <c r="A22" s="71" t="s">
        <v>79</v>
      </c>
      <c r="B22" s="14">
        <f>B25</f>
        <v>10</v>
      </c>
      <c r="C22" s="14">
        <f>+C25</f>
        <v>10</v>
      </c>
      <c r="D22" s="14"/>
      <c r="E22" s="14"/>
      <c r="F22" s="14"/>
      <c r="G22" s="14"/>
    </row>
    <row r="23" spans="1:7" ht="15.75">
      <c r="A23" s="71"/>
      <c r="B23" s="13">
        <f>B26</f>
        <v>10</v>
      </c>
      <c r="C23" s="13">
        <v>10</v>
      </c>
      <c r="D23" s="11"/>
      <c r="E23" s="11"/>
      <c r="F23" s="11"/>
      <c r="G23" s="11"/>
    </row>
    <row r="24" spans="1:7" ht="28.5" customHeight="1">
      <c r="A24" s="71"/>
      <c r="B24" s="13"/>
      <c r="C24" s="13"/>
      <c r="D24" s="13"/>
      <c r="E24" s="13"/>
      <c r="F24" s="13"/>
      <c r="G24" s="13"/>
    </row>
    <row r="25" spans="1:7" ht="18.75" customHeight="1">
      <c r="A25" s="71" t="s">
        <v>74</v>
      </c>
      <c r="B25" s="14">
        <f>C25</f>
        <v>10</v>
      </c>
      <c r="C25" s="14">
        <v>10</v>
      </c>
      <c r="D25" s="13"/>
      <c r="E25" s="13"/>
      <c r="F25" s="13"/>
      <c r="G25" s="13"/>
    </row>
    <row r="26" spans="1:7" ht="51" customHeight="1">
      <c r="A26" s="71"/>
      <c r="B26" s="23">
        <f>C26</f>
        <v>10</v>
      </c>
      <c r="C26" s="23">
        <v>10</v>
      </c>
      <c r="D26" s="13"/>
      <c r="E26" s="13"/>
      <c r="F26" s="13"/>
      <c r="G26" s="13"/>
    </row>
    <row r="27" spans="1:7" ht="18" customHeight="1">
      <c r="A27" s="84" t="s">
        <v>80</v>
      </c>
      <c r="B27" s="24">
        <v>24.507</v>
      </c>
      <c r="C27" s="24"/>
      <c r="D27" s="14">
        <v>24.507</v>
      </c>
      <c r="E27" s="13"/>
      <c r="F27" s="13"/>
      <c r="G27" s="13"/>
    </row>
    <row r="28" spans="1:7" ht="27.75" customHeight="1">
      <c r="A28" s="84"/>
      <c r="B28" s="23">
        <f>D28</f>
        <v>0</v>
      </c>
      <c r="C28" s="23"/>
      <c r="D28" s="13"/>
      <c r="E28" s="13"/>
      <c r="F28" s="13"/>
      <c r="G28" s="13"/>
    </row>
    <row r="29" spans="1:7" ht="15.75">
      <c r="A29" s="15" t="s">
        <v>4</v>
      </c>
      <c r="B29" s="26">
        <f>B32+B35</f>
        <v>22.44</v>
      </c>
      <c r="C29" s="26">
        <f>C32+C35</f>
        <v>22.44</v>
      </c>
      <c r="D29" s="11"/>
      <c r="E29" s="11"/>
      <c r="F29" s="11"/>
      <c r="G29" s="11"/>
    </row>
    <row r="30" spans="1:7" ht="15.75">
      <c r="A30" s="15"/>
      <c r="B30" s="27">
        <f>C30</f>
        <v>16.032</v>
      </c>
      <c r="C30" s="27">
        <f>C33+C36</f>
        <v>16.032</v>
      </c>
      <c r="D30" s="13"/>
      <c r="E30" s="13"/>
      <c r="F30" s="13"/>
      <c r="G30" s="13"/>
    </row>
    <row r="31" spans="1:7" ht="15.75">
      <c r="A31" s="15" t="s">
        <v>23</v>
      </c>
      <c r="B31" s="11"/>
      <c r="C31" s="11"/>
      <c r="D31" s="13"/>
      <c r="E31" s="13"/>
      <c r="F31" s="13"/>
      <c r="G31" s="13"/>
    </row>
    <row r="32" spans="1:7" ht="15.75">
      <c r="A32" s="71" t="s">
        <v>21</v>
      </c>
      <c r="B32" s="10">
        <f>C32</f>
        <v>17</v>
      </c>
      <c r="C32" s="14">
        <v>17</v>
      </c>
      <c r="D32" s="14"/>
      <c r="E32" s="14"/>
      <c r="F32" s="14"/>
      <c r="G32" s="14"/>
    </row>
    <row r="33" spans="1:7" ht="29.25" customHeight="1">
      <c r="A33" s="71"/>
      <c r="B33" s="22">
        <f>C33</f>
        <v>11.05</v>
      </c>
      <c r="C33" s="22">
        <v>11.05</v>
      </c>
      <c r="D33" s="14"/>
      <c r="E33" s="14"/>
      <c r="F33" s="14"/>
      <c r="G33" s="14"/>
    </row>
    <row r="34" spans="1:7" ht="22.5" customHeight="1">
      <c r="A34" s="17" t="s">
        <v>26</v>
      </c>
      <c r="B34" s="22"/>
      <c r="C34" s="22"/>
      <c r="D34" s="14"/>
      <c r="E34" s="14"/>
      <c r="F34" s="14"/>
      <c r="G34" s="14"/>
    </row>
    <row r="35" spans="1:7" ht="23.25" customHeight="1">
      <c r="A35" s="71" t="s">
        <v>37</v>
      </c>
      <c r="B35" s="10">
        <f>C35</f>
        <v>5.44</v>
      </c>
      <c r="C35" s="10">
        <v>5.44</v>
      </c>
      <c r="D35" s="14"/>
      <c r="E35" s="14"/>
      <c r="F35" s="14"/>
      <c r="G35" s="14"/>
    </row>
    <row r="36" spans="1:7" ht="57.75" customHeight="1">
      <c r="A36" s="71"/>
      <c r="B36" s="22">
        <f>C36</f>
        <v>4.982</v>
      </c>
      <c r="C36" s="22">
        <v>4.982</v>
      </c>
      <c r="D36" s="14"/>
      <c r="E36" s="14"/>
      <c r="F36" s="14"/>
      <c r="G36" s="14"/>
    </row>
    <row r="37" spans="1:7" ht="15.75">
      <c r="A37" s="15" t="s">
        <v>5</v>
      </c>
      <c r="B37" s="28">
        <f>C37</f>
        <v>287.58500000000004</v>
      </c>
      <c r="C37" s="28">
        <f>C40+C43+C45+C47+C49+C51+C53+C55+C57</f>
        <v>287.58500000000004</v>
      </c>
      <c r="D37" s="14"/>
      <c r="E37" s="14"/>
      <c r="F37" s="14"/>
      <c r="G37" s="14"/>
    </row>
    <row r="38" spans="1:7" ht="15.75">
      <c r="A38" s="16"/>
      <c r="B38" s="29">
        <f>C38</f>
        <v>273.58500000000004</v>
      </c>
      <c r="C38" s="29">
        <f>C41+C44+C46+C48+C50+C52+C54+C56+C58</f>
        <v>273.58500000000004</v>
      </c>
      <c r="D38" s="14"/>
      <c r="E38" s="14"/>
      <c r="F38" s="14"/>
      <c r="G38" s="14"/>
    </row>
    <row r="39" spans="1:7" ht="15.75">
      <c r="A39" s="15" t="s">
        <v>24</v>
      </c>
      <c r="B39" s="13"/>
      <c r="C39" s="13"/>
      <c r="D39" s="14"/>
      <c r="E39" s="14"/>
      <c r="F39" s="14"/>
      <c r="G39" s="14"/>
    </row>
    <row r="40" spans="1:7" ht="15.75">
      <c r="A40" s="74" t="s">
        <v>36</v>
      </c>
      <c r="B40" s="14">
        <f>C40</f>
        <v>27.6</v>
      </c>
      <c r="C40" s="14">
        <v>27.6</v>
      </c>
      <c r="D40" s="14"/>
      <c r="E40" s="14"/>
      <c r="F40" s="14"/>
      <c r="G40" s="14"/>
    </row>
    <row r="41" spans="1:7" ht="15.75">
      <c r="A41" s="74"/>
      <c r="B41" s="13">
        <f>C41</f>
        <v>20</v>
      </c>
      <c r="C41" s="13">
        <v>20</v>
      </c>
      <c r="D41" s="14"/>
      <c r="E41" s="14"/>
      <c r="F41" s="14"/>
      <c r="G41" s="14"/>
    </row>
    <row r="42" spans="1:7" ht="20.25" customHeight="1">
      <c r="A42" s="74"/>
      <c r="B42" s="13"/>
      <c r="C42" s="13"/>
      <c r="D42" s="14"/>
      <c r="E42" s="14"/>
      <c r="F42" s="14"/>
      <c r="G42" s="14"/>
    </row>
    <row r="43" spans="1:7" ht="18.75" customHeight="1">
      <c r="A43" s="74" t="s">
        <v>12</v>
      </c>
      <c r="B43" s="14">
        <f aca="true" t="shared" si="0" ref="B43:B58">C43</f>
        <v>40</v>
      </c>
      <c r="C43" s="14">
        <v>40</v>
      </c>
      <c r="D43" s="14"/>
      <c r="E43" s="14"/>
      <c r="F43" s="14"/>
      <c r="G43" s="14"/>
    </row>
    <row r="44" spans="1:7" ht="47.25" customHeight="1">
      <c r="A44" s="74"/>
      <c r="B44" s="23">
        <f t="shared" si="0"/>
        <v>40</v>
      </c>
      <c r="C44" s="23">
        <v>40</v>
      </c>
      <c r="D44" s="14"/>
      <c r="E44" s="14"/>
      <c r="F44" s="14"/>
      <c r="G44" s="14"/>
    </row>
    <row r="45" spans="1:7" ht="15.75">
      <c r="A45" s="74" t="s">
        <v>13</v>
      </c>
      <c r="B45" s="14">
        <f t="shared" si="0"/>
        <v>21.4</v>
      </c>
      <c r="C45" s="14">
        <v>21.4</v>
      </c>
      <c r="D45" s="14"/>
      <c r="E45" s="14"/>
      <c r="F45" s="14"/>
      <c r="G45" s="14"/>
    </row>
    <row r="46" spans="1:7" ht="38.25" customHeight="1">
      <c r="A46" s="74"/>
      <c r="B46" s="23">
        <f t="shared" si="0"/>
        <v>15</v>
      </c>
      <c r="C46" s="23">
        <v>15</v>
      </c>
      <c r="D46" s="14"/>
      <c r="E46" s="14"/>
      <c r="F46" s="14"/>
      <c r="G46" s="14"/>
    </row>
    <row r="47" spans="1:7" ht="20.25" customHeight="1">
      <c r="A47" s="69" t="s">
        <v>38</v>
      </c>
      <c r="B47" s="24">
        <f t="shared" si="0"/>
        <v>34.7</v>
      </c>
      <c r="C47" s="24">
        <v>34.7</v>
      </c>
      <c r="D47" s="14"/>
      <c r="E47" s="14"/>
      <c r="F47" s="14"/>
      <c r="G47" s="14"/>
    </row>
    <row r="48" spans="1:7" ht="30.75" customHeight="1">
      <c r="A48" s="85"/>
      <c r="B48" s="23">
        <f t="shared" si="0"/>
        <v>34.7</v>
      </c>
      <c r="C48" s="23">
        <v>34.7</v>
      </c>
      <c r="D48" s="14"/>
      <c r="E48" s="14"/>
      <c r="F48" s="14"/>
      <c r="G48" s="14"/>
    </row>
    <row r="49" spans="1:7" ht="19.5" customHeight="1">
      <c r="A49" s="71" t="s">
        <v>39</v>
      </c>
      <c r="B49" s="24">
        <f t="shared" si="0"/>
        <v>46.185</v>
      </c>
      <c r="C49" s="24">
        <v>46.185</v>
      </c>
      <c r="D49" s="14"/>
      <c r="E49" s="14"/>
      <c r="F49" s="14"/>
      <c r="G49" s="14"/>
    </row>
    <row r="50" spans="1:7" ht="52.5" customHeight="1">
      <c r="A50" s="71"/>
      <c r="B50" s="23">
        <f t="shared" si="0"/>
        <v>46.185</v>
      </c>
      <c r="C50" s="23">
        <v>46.185</v>
      </c>
      <c r="D50" s="14"/>
      <c r="E50" s="14"/>
      <c r="F50" s="14"/>
      <c r="G50" s="14"/>
    </row>
    <row r="51" spans="1:7" ht="18.75" customHeight="1">
      <c r="A51" s="71" t="s">
        <v>40</v>
      </c>
      <c r="B51" s="24">
        <f t="shared" si="0"/>
        <v>18.8</v>
      </c>
      <c r="C51" s="24">
        <v>18.8</v>
      </c>
      <c r="D51" s="14"/>
      <c r="E51" s="14"/>
      <c r="F51" s="14"/>
      <c r="G51" s="14"/>
    </row>
    <row r="52" spans="1:7" ht="23.25" customHeight="1">
      <c r="A52" s="71"/>
      <c r="B52" s="23">
        <f t="shared" si="0"/>
        <v>18.8</v>
      </c>
      <c r="C52" s="23">
        <v>18.8</v>
      </c>
      <c r="D52" s="14"/>
      <c r="E52" s="14"/>
      <c r="F52" s="14"/>
      <c r="G52" s="14"/>
    </row>
    <row r="53" spans="1:7" ht="17.25" customHeight="1">
      <c r="A53" s="71" t="s">
        <v>41</v>
      </c>
      <c r="B53" s="24">
        <f t="shared" si="0"/>
        <v>38.9</v>
      </c>
      <c r="C53" s="24">
        <v>38.9</v>
      </c>
      <c r="D53" s="14"/>
      <c r="E53" s="14"/>
      <c r="F53" s="14"/>
      <c r="G53" s="14"/>
    </row>
    <row r="54" spans="1:7" ht="17.25" customHeight="1">
      <c r="A54" s="71"/>
      <c r="B54" s="23">
        <f t="shared" si="0"/>
        <v>38.9</v>
      </c>
      <c r="C54" s="23">
        <v>38.9</v>
      </c>
      <c r="D54" s="14"/>
      <c r="E54" s="14"/>
      <c r="F54" s="14"/>
      <c r="G54" s="14"/>
    </row>
    <row r="55" spans="1:7" ht="17.25" customHeight="1">
      <c r="A55" s="71" t="s">
        <v>42</v>
      </c>
      <c r="B55" s="24">
        <f t="shared" si="0"/>
        <v>20</v>
      </c>
      <c r="C55" s="24">
        <v>20</v>
      </c>
      <c r="D55" s="14"/>
      <c r="E55" s="14"/>
      <c r="F55" s="14"/>
      <c r="G55" s="14"/>
    </row>
    <row r="56" spans="1:7" ht="51.75" customHeight="1">
      <c r="A56" s="71"/>
      <c r="B56" s="23">
        <f t="shared" si="0"/>
        <v>20</v>
      </c>
      <c r="C56" s="23">
        <v>20</v>
      </c>
      <c r="D56" s="14"/>
      <c r="E56" s="14"/>
      <c r="F56" s="14"/>
      <c r="G56" s="14"/>
    </row>
    <row r="57" spans="1:7" ht="18.75" customHeight="1">
      <c r="A57" s="71" t="s">
        <v>25</v>
      </c>
      <c r="B57" s="14">
        <f t="shared" si="0"/>
        <v>40</v>
      </c>
      <c r="C57" s="14">
        <v>40</v>
      </c>
      <c r="D57" s="14"/>
      <c r="E57" s="14"/>
      <c r="F57" s="14"/>
      <c r="G57" s="14"/>
    </row>
    <row r="58" spans="1:7" ht="27.75" customHeight="1">
      <c r="A58" s="71"/>
      <c r="B58" s="23">
        <f t="shared" si="0"/>
        <v>40</v>
      </c>
      <c r="C58" s="23">
        <v>40</v>
      </c>
      <c r="D58" s="14"/>
      <c r="E58" s="14"/>
      <c r="F58" s="14"/>
      <c r="G58" s="14"/>
    </row>
    <row r="59" spans="1:7" ht="15.75">
      <c r="A59" s="15" t="s">
        <v>28</v>
      </c>
      <c r="B59" s="28">
        <f>C59+D59</f>
        <v>1561.784</v>
      </c>
      <c r="C59" s="28">
        <f>C64+C66+C77+1476.39</f>
        <v>1526.39</v>
      </c>
      <c r="D59" s="28">
        <f>D62</f>
        <v>35.394</v>
      </c>
      <c r="E59" s="13"/>
      <c r="F59" s="13"/>
      <c r="G59" s="13"/>
    </row>
    <row r="60" spans="1:7" ht="15.75">
      <c r="A60" s="15"/>
      <c r="B60" s="29">
        <f>C60+D60</f>
        <v>167.12900000000002</v>
      </c>
      <c r="C60" s="29">
        <f>C65+C67+C78+C74</f>
        <v>131.735</v>
      </c>
      <c r="D60" s="29">
        <f>D63</f>
        <v>35.394</v>
      </c>
      <c r="E60" s="13"/>
      <c r="F60" s="13"/>
      <c r="G60" s="13"/>
    </row>
    <row r="61" spans="1:7" ht="15.75">
      <c r="A61" s="16"/>
      <c r="B61" s="11"/>
      <c r="C61" s="13"/>
      <c r="D61" s="14"/>
      <c r="E61" s="14"/>
      <c r="F61" s="14"/>
      <c r="G61" s="14"/>
    </row>
    <row r="62" spans="1:7" ht="15.75">
      <c r="A62" s="15" t="s">
        <v>6</v>
      </c>
      <c r="B62" s="28">
        <f>C62+D62</f>
        <v>1531.785</v>
      </c>
      <c r="C62" s="28">
        <f>C64+C66+C73</f>
        <v>1496.391</v>
      </c>
      <c r="D62" s="28">
        <f>D69+D71</f>
        <v>35.394</v>
      </c>
      <c r="E62" s="14"/>
      <c r="F62" s="14"/>
      <c r="G62" s="14"/>
    </row>
    <row r="63" spans="1:7" ht="15.75">
      <c r="A63" s="15"/>
      <c r="B63" s="29">
        <f>C63+D63</f>
        <v>141.629</v>
      </c>
      <c r="C63" s="29">
        <f>C65+C67+C74</f>
        <v>106.235</v>
      </c>
      <c r="D63" s="29">
        <f>D70+D72</f>
        <v>35.394</v>
      </c>
      <c r="E63" s="13"/>
      <c r="F63" s="13"/>
      <c r="G63" s="13"/>
    </row>
    <row r="64" spans="1:7" ht="15.75">
      <c r="A64" s="71" t="s">
        <v>43</v>
      </c>
      <c r="B64" s="14">
        <f>C64</f>
        <v>10</v>
      </c>
      <c r="C64" s="14">
        <v>10</v>
      </c>
      <c r="D64" s="14"/>
      <c r="E64" s="14"/>
      <c r="F64" s="14"/>
      <c r="G64" s="14"/>
    </row>
    <row r="65" spans="1:7" ht="18" customHeight="1">
      <c r="A65" s="71"/>
      <c r="B65" s="11">
        <f>C65</f>
        <v>10</v>
      </c>
      <c r="C65" s="11">
        <v>10</v>
      </c>
      <c r="D65" s="14"/>
      <c r="E65" s="14"/>
      <c r="F65" s="14"/>
      <c r="G65" s="14"/>
    </row>
    <row r="66" spans="1:7" ht="15.75">
      <c r="A66" s="71" t="s">
        <v>76</v>
      </c>
      <c r="B66" s="14">
        <f>C66</f>
        <v>10</v>
      </c>
      <c r="C66" s="14">
        <v>10</v>
      </c>
      <c r="D66" s="14"/>
      <c r="E66" s="14"/>
      <c r="F66" s="14"/>
      <c r="G66" s="14"/>
    </row>
    <row r="67" spans="1:7" ht="15.75">
      <c r="A67" s="71"/>
      <c r="B67" s="11">
        <f>C67</f>
        <v>10</v>
      </c>
      <c r="C67" s="11">
        <v>10</v>
      </c>
      <c r="D67" s="14"/>
      <c r="E67" s="14"/>
      <c r="F67" s="14"/>
      <c r="G67" s="14"/>
    </row>
    <row r="68" spans="1:7" ht="25.5" customHeight="1">
      <c r="A68" s="71"/>
      <c r="B68" s="14"/>
      <c r="C68" s="14"/>
      <c r="D68" s="14"/>
      <c r="E68" s="14"/>
      <c r="F68" s="14"/>
      <c r="G68" s="14"/>
    </row>
    <row r="69" spans="1:7" ht="18.75" customHeight="1">
      <c r="A69" s="71" t="s">
        <v>44</v>
      </c>
      <c r="B69" s="14">
        <f>D69</f>
        <v>20.394</v>
      </c>
      <c r="D69" s="14">
        <v>20.394</v>
      </c>
      <c r="E69" s="14"/>
      <c r="F69" s="14"/>
      <c r="G69" s="14"/>
    </row>
    <row r="70" spans="1:7" ht="33.75" customHeight="1">
      <c r="A70" s="71"/>
      <c r="B70" s="23">
        <f>D70</f>
        <v>20.394</v>
      </c>
      <c r="C70" s="23"/>
      <c r="D70" s="23">
        <v>20.394</v>
      </c>
      <c r="E70" s="14"/>
      <c r="F70" s="14"/>
      <c r="G70" s="14"/>
    </row>
    <row r="71" spans="1:7" ht="21" customHeight="1">
      <c r="A71" s="71" t="s">
        <v>45</v>
      </c>
      <c r="B71" s="14">
        <f>D71</f>
        <v>15</v>
      </c>
      <c r="C71" s="14"/>
      <c r="D71" s="14">
        <v>15</v>
      </c>
      <c r="E71" s="14"/>
      <c r="F71" s="14"/>
      <c r="G71" s="14"/>
    </row>
    <row r="72" spans="1:7" ht="33" customHeight="1">
      <c r="A72" s="71"/>
      <c r="B72" s="23">
        <f>D72</f>
        <v>15</v>
      </c>
      <c r="C72" s="14"/>
      <c r="D72" s="23">
        <v>15</v>
      </c>
      <c r="E72" s="14"/>
      <c r="F72" s="14"/>
      <c r="G72" s="14"/>
    </row>
    <row r="73" spans="1:7" ht="18.75" customHeight="1">
      <c r="A73" s="67" t="s">
        <v>81</v>
      </c>
      <c r="B73" s="23">
        <f>C73</f>
        <v>1476.391</v>
      </c>
      <c r="C73" s="14">
        <v>1476.391</v>
      </c>
      <c r="D73" s="23"/>
      <c r="E73" s="14"/>
      <c r="F73" s="14"/>
      <c r="G73" s="14"/>
    </row>
    <row r="74" spans="1:7" ht="29.25" customHeight="1">
      <c r="A74" s="67"/>
      <c r="B74" s="23">
        <f>C74</f>
        <v>86.235</v>
      </c>
      <c r="C74" s="23">
        <v>86.235</v>
      </c>
      <c r="D74" s="14"/>
      <c r="E74" s="14"/>
      <c r="F74" s="14"/>
      <c r="G74" s="14"/>
    </row>
    <row r="75" spans="1:7" ht="20.25" customHeight="1">
      <c r="A75" s="17" t="s">
        <v>7</v>
      </c>
      <c r="B75" s="30">
        <f>B77</f>
        <v>30</v>
      </c>
      <c r="C75" s="30">
        <f>C77</f>
        <v>30</v>
      </c>
      <c r="D75" s="14"/>
      <c r="E75" s="14"/>
      <c r="F75" s="14"/>
      <c r="G75" s="14"/>
    </row>
    <row r="76" spans="1:7" ht="15.75">
      <c r="A76" s="17"/>
      <c r="B76" s="27">
        <f>B78</f>
        <v>25.5</v>
      </c>
      <c r="C76" s="27">
        <f>C78</f>
        <v>25.5</v>
      </c>
      <c r="D76" s="13"/>
      <c r="E76" s="13"/>
      <c r="F76" s="13"/>
      <c r="G76" s="13"/>
    </row>
    <row r="77" spans="1:7" ht="15.75">
      <c r="A77" s="71" t="s">
        <v>75</v>
      </c>
      <c r="B77" s="14">
        <f>C77</f>
        <v>30</v>
      </c>
      <c r="C77" s="14">
        <v>30</v>
      </c>
      <c r="D77" s="14"/>
      <c r="E77" s="14"/>
      <c r="F77" s="14"/>
      <c r="G77" s="14"/>
    </row>
    <row r="78" spans="1:7" ht="15.75">
      <c r="A78" s="71"/>
      <c r="B78" s="13">
        <f>C78</f>
        <v>25.5</v>
      </c>
      <c r="C78" s="13">
        <v>25.5</v>
      </c>
      <c r="D78" s="14"/>
      <c r="E78" s="14"/>
      <c r="F78" s="14"/>
      <c r="G78" s="14"/>
    </row>
    <row r="79" spans="1:7" ht="15.75">
      <c r="A79" s="71"/>
      <c r="B79" s="14"/>
      <c r="C79" s="14"/>
      <c r="D79" s="14"/>
      <c r="E79" s="14"/>
      <c r="F79" s="14"/>
      <c r="G79" s="14"/>
    </row>
    <row r="80" spans="1:7" ht="15.75">
      <c r="A80" s="71"/>
      <c r="B80" s="14"/>
      <c r="C80" s="14"/>
      <c r="D80" s="14"/>
      <c r="E80" s="14"/>
      <c r="F80" s="14"/>
      <c r="G80" s="14"/>
    </row>
    <row r="81" spans="1:7" ht="15.75">
      <c r="A81" s="68" t="s">
        <v>8</v>
      </c>
      <c r="B81" s="26">
        <f>C81</f>
        <v>196.01700000000002</v>
      </c>
      <c r="C81" s="26">
        <f>C85+C88</f>
        <v>196.01700000000002</v>
      </c>
      <c r="D81" s="10"/>
      <c r="E81" s="10"/>
      <c r="F81" s="10"/>
      <c r="G81" s="10"/>
    </row>
    <row r="82" spans="1:7" ht="15.75">
      <c r="A82" s="68"/>
      <c r="B82" s="27">
        <f>C82</f>
        <v>64.022</v>
      </c>
      <c r="C82" s="27">
        <f>C89+C86</f>
        <v>64.022</v>
      </c>
      <c r="D82" s="11"/>
      <c r="E82" s="11"/>
      <c r="F82" s="11"/>
      <c r="G82" s="11"/>
    </row>
    <row r="83" spans="1:7" ht="15.75">
      <c r="A83" s="17"/>
      <c r="B83" s="11"/>
      <c r="C83" s="11"/>
      <c r="D83" s="11"/>
      <c r="E83" s="11"/>
      <c r="F83" s="11"/>
      <c r="G83" s="11"/>
    </row>
    <row r="84" spans="1:7" ht="78.75">
      <c r="A84" s="25" t="s">
        <v>77</v>
      </c>
      <c r="B84" s="14"/>
      <c r="C84" s="14"/>
      <c r="D84" s="14"/>
      <c r="E84" s="14"/>
      <c r="F84" s="14"/>
      <c r="G84" s="14"/>
    </row>
    <row r="85" spans="1:7" ht="15.75">
      <c r="A85" s="71" t="s">
        <v>10</v>
      </c>
      <c r="B85" s="14">
        <f>C85</f>
        <v>33.47</v>
      </c>
      <c r="C85" s="14">
        <v>33.47</v>
      </c>
      <c r="D85" s="14"/>
      <c r="E85" s="14"/>
      <c r="F85" s="14"/>
      <c r="G85" s="14"/>
    </row>
    <row r="86" spans="1:7" ht="15.75">
      <c r="A86" s="71"/>
      <c r="B86" s="13">
        <f>C86</f>
        <v>15.258</v>
      </c>
      <c r="C86" s="11">
        <v>15.258</v>
      </c>
      <c r="D86" s="13"/>
      <c r="E86" s="13"/>
      <c r="F86" s="13"/>
      <c r="G86" s="13"/>
    </row>
    <row r="87" spans="1:7" ht="25.5" customHeight="1">
      <c r="A87" s="71"/>
      <c r="B87" s="14"/>
      <c r="C87" s="14"/>
      <c r="D87" s="14"/>
      <c r="E87" s="14"/>
      <c r="F87" s="14"/>
      <c r="G87" s="14"/>
    </row>
    <row r="88" spans="1:7" ht="25.5" customHeight="1">
      <c r="A88" s="15" t="s">
        <v>29</v>
      </c>
      <c r="B88" s="28">
        <f>C88</f>
        <v>162.54700000000003</v>
      </c>
      <c r="C88" s="28">
        <f>C91+C94</f>
        <v>162.54700000000003</v>
      </c>
      <c r="D88" s="14"/>
      <c r="E88" s="14"/>
      <c r="F88" s="14"/>
      <c r="G88" s="14"/>
    </row>
    <row r="89" spans="1:7" ht="18.75" customHeight="1">
      <c r="A89" s="15"/>
      <c r="B89" s="29">
        <f>C89</f>
        <v>48.764</v>
      </c>
      <c r="C89" s="29">
        <f>C92+C95</f>
        <v>48.764</v>
      </c>
      <c r="D89" s="14"/>
      <c r="E89" s="14"/>
      <c r="F89" s="14"/>
      <c r="G89" s="14"/>
    </row>
    <row r="90" spans="1:7" ht="14.25" customHeight="1">
      <c r="A90" s="2"/>
      <c r="B90" s="14"/>
      <c r="C90" s="14"/>
      <c r="D90" s="14"/>
      <c r="E90" s="14"/>
      <c r="F90" s="14"/>
      <c r="G90" s="14"/>
    </row>
    <row r="91" spans="1:7" ht="15.75">
      <c r="A91" s="71" t="s">
        <v>14</v>
      </c>
      <c r="B91" s="14">
        <f>C91</f>
        <v>96.37</v>
      </c>
      <c r="C91" s="14">
        <v>96.37</v>
      </c>
      <c r="D91" s="14"/>
      <c r="E91" s="14"/>
      <c r="F91" s="14"/>
      <c r="G91" s="14"/>
    </row>
    <row r="92" spans="1:7" ht="15.75">
      <c r="A92" s="71"/>
      <c r="B92" s="13">
        <f>C92</f>
        <v>28.911</v>
      </c>
      <c r="C92" s="13">
        <v>28.911</v>
      </c>
      <c r="D92" s="14"/>
      <c r="E92" s="14"/>
      <c r="F92" s="14"/>
      <c r="G92" s="14"/>
    </row>
    <row r="93" spans="1:7" ht="21" customHeight="1">
      <c r="A93" s="71"/>
      <c r="B93" s="14"/>
      <c r="C93" s="14"/>
      <c r="D93" s="14"/>
      <c r="E93" s="14"/>
      <c r="F93" s="14"/>
      <c r="G93" s="14"/>
    </row>
    <row r="94" spans="1:7" ht="15.75">
      <c r="A94" s="71" t="s">
        <v>15</v>
      </c>
      <c r="B94" s="14">
        <f>C94</f>
        <v>66.177</v>
      </c>
      <c r="C94" s="14">
        <v>66.177</v>
      </c>
      <c r="D94" s="14"/>
      <c r="E94" s="14"/>
      <c r="F94" s="14"/>
      <c r="G94" s="14"/>
    </row>
    <row r="95" spans="1:7" ht="15.75">
      <c r="A95" s="86"/>
      <c r="B95" s="13">
        <f>C95</f>
        <v>19.853</v>
      </c>
      <c r="C95" s="13">
        <v>19.853</v>
      </c>
      <c r="D95" s="14"/>
      <c r="E95" s="14"/>
      <c r="F95" s="14"/>
      <c r="G95" s="14"/>
    </row>
    <row r="96" spans="1:7" ht="20.25" customHeight="1">
      <c r="A96" s="86"/>
      <c r="B96" s="14"/>
      <c r="C96" s="14"/>
      <c r="D96" s="14"/>
      <c r="E96" s="14"/>
      <c r="F96" s="14"/>
      <c r="G96" s="14"/>
    </row>
    <row r="97" spans="1:7" ht="15.75">
      <c r="A97" s="2"/>
      <c r="B97" s="14"/>
      <c r="C97" s="14"/>
      <c r="D97" s="14"/>
      <c r="E97" s="14"/>
      <c r="F97" s="14"/>
      <c r="G97" s="14"/>
    </row>
    <row r="98" spans="1:7" ht="15.75">
      <c r="A98" s="17" t="s">
        <v>16</v>
      </c>
      <c r="B98" s="28">
        <f>C98+E98</f>
        <v>1125.5140000000001</v>
      </c>
      <c r="C98" s="28">
        <f>C101</f>
        <v>502.044</v>
      </c>
      <c r="D98" s="28"/>
      <c r="E98" s="28">
        <f>E101</f>
        <v>623.47</v>
      </c>
      <c r="F98" s="14"/>
      <c r="G98" s="14"/>
    </row>
    <row r="99" spans="2:7" ht="15.75">
      <c r="B99" s="29">
        <f>C99+E99</f>
        <v>771.1120000000001</v>
      </c>
      <c r="C99" s="29">
        <f>C102</f>
        <v>402.534</v>
      </c>
      <c r="D99" s="28"/>
      <c r="E99" s="29">
        <f>E102</f>
        <v>368.57800000000003</v>
      </c>
      <c r="F99" s="13"/>
      <c r="G99" s="14"/>
    </row>
    <row r="100" spans="1:7" ht="15.75">
      <c r="A100" s="2"/>
      <c r="B100" s="14"/>
      <c r="C100" s="14"/>
      <c r="D100" s="14"/>
      <c r="E100" s="14"/>
      <c r="F100" s="14"/>
      <c r="G100" s="14"/>
    </row>
    <row r="101" spans="1:7" ht="20.25" customHeight="1">
      <c r="A101" s="17" t="s">
        <v>26</v>
      </c>
      <c r="B101" s="31">
        <f>C101+E101</f>
        <v>1125.5140000000001</v>
      </c>
      <c r="C101" s="31">
        <f>C103+C107+C105+C115</f>
        <v>502.044</v>
      </c>
      <c r="D101" s="31"/>
      <c r="E101" s="28">
        <f>E103+E107+E111+E113</f>
        <v>623.47</v>
      </c>
      <c r="F101" s="14"/>
      <c r="G101" s="14"/>
    </row>
    <row r="102" spans="1:7" ht="23.25" customHeight="1">
      <c r="A102" s="17"/>
      <c r="B102" s="33">
        <f>C102+E102</f>
        <v>771.1120000000001</v>
      </c>
      <c r="C102" s="33">
        <f>C106+C108+C116+C104</f>
        <v>402.534</v>
      </c>
      <c r="D102" s="31"/>
      <c r="E102" s="33">
        <f>E104+E108+349.3+E112</f>
        <v>368.57800000000003</v>
      </c>
      <c r="F102" s="14"/>
      <c r="G102" s="14"/>
    </row>
    <row r="103" spans="1:7" ht="18.75" customHeight="1">
      <c r="A103" s="71" t="s">
        <v>17</v>
      </c>
      <c r="B103" s="14">
        <f>C103</f>
        <v>30.9</v>
      </c>
      <c r="C103" s="14">
        <v>30.9</v>
      </c>
      <c r="D103" s="14"/>
      <c r="E103" s="14"/>
      <c r="F103" s="14"/>
      <c r="G103" s="14"/>
    </row>
    <row r="104" spans="1:7" ht="51.75" customHeight="1">
      <c r="A104" s="71"/>
      <c r="B104" s="23">
        <f>C104</f>
        <v>30.9</v>
      </c>
      <c r="C104" s="23">
        <v>30.9</v>
      </c>
      <c r="D104" s="14" t="s">
        <v>99</v>
      </c>
      <c r="E104" s="14"/>
      <c r="F104" s="14"/>
      <c r="G104" s="14"/>
    </row>
    <row r="105" spans="1:7" ht="17.25" customHeight="1">
      <c r="A105" s="71" t="s">
        <v>78</v>
      </c>
      <c r="B105" s="24">
        <f>C105</f>
        <v>60</v>
      </c>
      <c r="C105" s="24">
        <v>60</v>
      </c>
      <c r="D105" s="14"/>
      <c r="E105" s="14"/>
      <c r="F105" s="14"/>
      <c r="G105" s="14"/>
    </row>
    <row r="106" spans="1:7" ht="36" customHeight="1">
      <c r="A106" s="71"/>
      <c r="B106" s="23">
        <f>C106</f>
        <v>0</v>
      </c>
      <c r="C106" s="24"/>
      <c r="D106" s="14"/>
      <c r="E106" s="14"/>
      <c r="F106" s="14"/>
      <c r="G106" s="14"/>
    </row>
    <row r="107" spans="1:7" ht="18.75" customHeight="1">
      <c r="A107" s="71" t="s">
        <v>46</v>
      </c>
      <c r="B107" s="14">
        <f>E107+C107</f>
        <v>290.02</v>
      </c>
      <c r="C107" s="14">
        <v>215</v>
      </c>
      <c r="D107" s="14"/>
      <c r="E107" s="14">
        <v>75.02</v>
      </c>
      <c r="F107" s="14"/>
      <c r="G107" s="14"/>
    </row>
    <row r="108" spans="1:7" ht="18.75" customHeight="1">
      <c r="A108" s="71"/>
      <c r="B108" s="13">
        <f>E108+C108</f>
        <v>211.778</v>
      </c>
      <c r="C108" s="13">
        <v>192.5</v>
      </c>
      <c r="D108" s="14"/>
      <c r="E108" s="13">
        <v>19.278</v>
      </c>
      <c r="F108" s="14"/>
      <c r="G108" s="14"/>
    </row>
    <row r="109" spans="1:7" ht="16.5" customHeight="1">
      <c r="A109" s="71"/>
      <c r="B109" s="13"/>
      <c r="C109" s="14"/>
      <c r="D109" s="14"/>
      <c r="E109" s="14"/>
      <c r="F109" s="14"/>
      <c r="G109" s="14"/>
    </row>
    <row r="110" spans="1:7" ht="17.25" customHeight="1">
      <c r="A110" s="71"/>
      <c r="B110" s="14"/>
      <c r="C110" s="14"/>
      <c r="D110" s="14"/>
      <c r="E110" s="14"/>
      <c r="F110" s="14"/>
      <c r="G110" s="14"/>
    </row>
    <row r="111" spans="1:7" ht="17.25" customHeight="1">
      <c r="A111" s="84" t="s">
        <v>82</v>
      </c>
      <c r="B111" s="14">
        <f>E111</f>
        <v>199.15</v>
      </c>
      <c r="C111" s="14"/>
      <c r="D111" s="14"/>
      <c r="E111" s="14">
        <v>199.15</v>
      </c>
      <c r="F111" s="14"/>
      <c r="G111" s="14"/>
    </row>
    <row r="112" spans="1:7" ht="35.25" customHeight="1">
      <c r="A112" s="84"/>
      <c r="B112" s="23">
        <f>E112</f>
        <v>0</v>
      </c>
      <c r="C112" s="14"/>
      <c r="D112" s="14"/>
      <c r="E112" s="14"/>
      <c r="F112" s="14"/>
      <c r="G112" s="14"/>
    </row>
    <row r="113" spans="1:7" ht="17.25" customHeight="1">
      <c r="A113" s="84" t="s">
        <v>84</v>
      </c>
      <c r="B113" s="14">
        <f>E113</f>
        <v>349.3</v>
      </c>
      <c r="C113" s="14"/>
      <c r="D113" s="14"/>
      <c r="E113" s="14">
        <v>349.3</v>
      </c>
      <c r="F113" s="14"/>
      <c r="G113" s="14"/>
    </row>
    <row r="114" spans="1:7" ht="28.5" customHeight="1">
      <c r="A114" s="84"/>
      <c r="B114" s="23">
        <f>E114</f>
        <v>349.3</v>
      </c>
      <c r="C114" s="24"/>
      <c r="D114" s="24"/>
      <c r="E114" s="23">
        <v>349.3</v>
      </c>
      <c r="F114" s="14"/>
      <c r="G114" s="14"/>
    </row>
    <row r="115" spans="1:7" ht="17.25" customHeight="1">
      <c r="A115" s="87" t="s">
        <v>83</v>
      </c>
      <c r="B115" s="14">
        <f>C115</f>
        <v>196.144</v>
      </c>
      <c r="C115" s="14">
        <v>196.144</v>
      </c>
      <c r="D115" s="14"/>
      <c r="E115" s="14"/>
      <c r="F115" s="14"/>
      <c r="G115" s="14"/>
    </row>
    <row r="116" spans="1:7" ht="38.25" customHeight="1">
      <c r="A116" s="70"/>
      <c r="B116" s="23">
        <f>C116</f>
        <v>179.134</v>
      </c>
      <c r="C116" s="23">
        <v>179.134</v>
      </c>
      <c r="D116" s="14"/>
      <c r="E116" s="14"/>
      <c r="F116" s="14"/>
      <c r="G116" s="14"/>
    </row>
    <row r="117" spans="1:7" ht="24" customHeight="1">
      <c r="A117" s="17" t="s">
        <v>9</v>
      </c>
      <c r="B117" s="28">
        <f>C117</f>
        <v>102.28</v>
      </c>
      <c r="C117" s="28">
        <f>C120+C127+C129+C131+C133+C137+C139+C141+C143+C145+C135</f>
        <v>102.28</v>
      </c>
      <c r="D117" s="14"/>
      <c r="E117" s="14"/>
      <c r="F117" s="14"/>
      <c r="G117" s="14"/>
    </row>
    <row r="118" spans="1:7" ht="15.75">
      <c r="A118" s="18"/>
      <c r="B118" s="29">
        <f>C118</f>
        <v>70.78500000000001</v>
      </c>
      <c r="C118" s="29">
        <f>C121+C128+C130+C132+C134+C138+C140+C142+C144+C146+C136</f>
        <v>70.78500000000001</v>
      </c>
      <c r="D118" s="14"/>
      <c r="E118" s="14"/>
      <c r="F118" s="14"/>
      <c r="G118" s="14"/>
    </row>
    <row r="119" spans="1:7" ht="15.75">
      <c r="A119" s="17" t="s">
        <v>31</v>
      </c>
      <c r="B119" s="14"/>
      <c r="C119" s="14"/>
      <c r="D119" s="14"/>
      <c r="E119" s="14"/>
      <c r="F119" s="14"/>
      <c r="G119" s="14"/>
    </row>
    <row r="120" spans="1:7" ht="15.75">
      <c r="A120" s="71" t="s">
        <v>30</v>
      </c>
      <c r="B120" s="14">
        <f>C120</f>
        <v>40</v>
      </c>
      <c r="C120" s="14">
        <v>40</v>
      </c>
      <c r="D120" s="14"/>
      <c r="E120" s="14"/>
      <c r="F120" s="14"/>
      <c r="G120" s="14"/>
    </row>
    <row r="121" spans="1:7" ht="15.75">
      <c r="A121" s="71"/>
      <c r="B121" s="13">
        <f>C121</f>
        <v>22.005</v>
      </c>
      <c r="C121" s="13">
        <v>22.005</v>
      </c>
      <c r="D121" s="14"/>
      <c r="E121" s="14"/>
      <c r="F121" s="14"/>
      <c r="G121" s="14"/>
    </row>
    <row r="122" spans="1:7" ht="15.75">
      <c r="A122" s="71"/>
      <c r="B122" s="14"/>
      <c r="C122" s="14"/>
      <c r="D122" s="14"/>
      <c r="E122" s="14"/>
      <c r="F122" s="14"/>
      <c r="G122" s="14"/>
    </row>
    <row r="123" spans="1:7" ht="15.75">
      <c r="A123" s="71"/>
      <c r="B123" s="14"/>
      <c r="C123" s="14"/>
      <c r="D123" s="14"/>
      <c r="E123" s="14"/>
      <c r="F123" s="14"/>
      <c r="G123" s="14"/>
    </row>
    <row r="124" spans="1:7" ht="24" customHeight="1">
      <c r="A124" s="71"/>
      <c r="B124" s="14"/>
      <c r="C124" s="14"/>
      <c r="D124" s="14"/>
      <c r="E124" s="14"/>
      <c r="F124" s="14"/>
      <c r="G124" s="14"/>
    </row>
    <row r="125" spans="1:7" ht="24" customHeight="1">
      <c r="A125" s="71" t="s">
        <v>48</v>
      </c>
      <c r="D125" s="14"/>
      <c r="E125" s="14"/>
      <c r="F125" s="14"/>
      <c r="G125" s="14"/>
    </row>
    <row r="126" spans="1:7" ht="33.75" customHeight="1">
      <c r="A126" s="71"/>
      <c r="D126" s="14"/>
      <c r="E126" s="14"/>
      <c r="F126" s="14"/>
      <c r="G126" s="14"/>
    </row>
    <row r="127" spans="1:7" ht="27" customHeight="1">
      <c r="A127" s="71" t="s">
        <v>47</v>
      </c>
      <c r="B127" s="14">
        <f>C127</f>
        <v>15.98</v>
      </c>
      <c r="C127" s="14">
        <v>15.98</v>
      </c>
      <c r="D127" s="14"/>
      <c r="E127" s="14"/>
      <c r="F127" s="14"/>
      <c r="G127" s="14"/>
    </row>
    <row r="128" spans="1:7" ht="24" customHeight="1">
      <c r="A128" s="71"/>
      <c r="B128" s="23">
        <f>C128</f>
        <v>15.98</v>
      </c>
      <c r="C128" s="23">
        <v>15.98</v>
      </c>
      <c r="D128" s="14"/>
      <c r="E128" s="14"/>
      <c r="F128" s="14"/>
      <c r="G128" s="14"/>
    </row>
    <row r="129" spans="1:7" ht="18.75" customHeight="1">
      <c r="A129" s="71" t="s">
        <v>85</v>
      </c>
      <c r="B129" s="24">
        <f>C129</f>
        <v>9</v>
      </c>
      <c r="C129" s="24">
        <v>9</v>
      </c>
      <c r="D129" s="14"/>
      <c r="E129" s="14"/>
      <c r="F129" s="14"/>
      <c r="G129" s="14"/>
    </row>
    <row r="130" spans="1:7" ht="68.25" customHeight="1">
      <c r="A130" s="71"/>
      <c r="B130" s="23">
        <f>C130</f>
        <v>9</v>
      </c>
      <c r="C130" s="23">
        <v>9</v>
      </c>
      <c r="D130" s="14"/>
      <c r="E130" s="14"/>
      <c r="F130" s="14"/>
      <c r="G130" s="14"/>
    </row>
    <row r="131" spans="1:7" ht="15.75" customHeight="1">
      <c r="A131" s="72" t="s">
        <v>86</v>
      </c>
      <c r="B131" s="24">
        <v>10.1</v>
      </c>
      <c r="C131" s="24">
        <v>10.1</v>
      </c>
      <c r="D131" s="14"/>
      <c r="E131" s="14"/>
      <c r="F131" s="14"/>
      <c r="G131" s="14"/>
    </row>
    <row r="132" spans="1:7" ht="21" customHeight="1">
      <c r="A132" s="73"/>
      <c r="B132" s="23">
        <f aca="true" t="shared" si="1" ref="B132:B138">C132</f>
        <v>10.1</v>
      </c>
      <c r="C132" s="23">
        <v>10.1</v>
      </c>
      <c r="D132" s="14"/>
      <c r="E132" s="14"/>
      <c r="F132" s="14"/>
      <c r="G132" s="14"/>
    </row>
    <row r="133" spans="1:7" ht="16.5" customHeight="1">
      <c r="A133" s="67" t="s">
        <v>87</v>
      </c>
      <c r="B133" s="24">
        <f t="shared" si="1"/>
        <v>10</v>
      </c>
      <c r="C133" s="24">
        <v>10</v>
      </c>
      <c r="D133" s="14"/>
      <c r="E133" s="14"/>
      <c r="F133" s="14"/>
      <c r="G133" s="14"/>
    </row>
    <row r="134" spans="1:7" ht="53.25" customHeight="1">
      <c r="A134" s="67"/>
      <c r="B134" s="23">
        <f t="shared" si="1"/>
        <v>10</v>
      </c>
      <c r="C134" s="23">
        <v>10</v>
      </c>
      <c r="D134" s="14"/>
      <c r="E134" s="14"/>
      <c r="F134" s="14"/>
      <c r="G134" s="14"/>
    </row>
    <row r="135" spans="1:7" ht="16.5" customHeight="1">
      <c r="A135" s="67" t="s">
        <v>101</v>
      </c>
      <c r="B135" s="24">
        <f t="shared" si="1"/>
        <v>12</v>
      </c>
      <c r="C135" s="24">
        <v>12</v>
      </c>
      <c r="D135" s="14"/>
      <c r="E135" s="14"/>
      <c r="F135" s="14"/>
      <c r="G135" s="14"/>
    </row>
    <row r="136" spans="1:7" ht="23.25" customHeight="1">
      <c r="A136" s="67"/>
      <c r="B136" s="23">
        <f t="shared" si="1"/>
        <v>0</v>
      </c>
      <c r="C136" s="23"/>
      <c r="D136" s="14"/>
      <c r="E136" s="14"/>
      <c r="F136" s="14"/>
      <c r="G136" s="14"/>
    </row>
    <row r="137" spans="1:7" ht="17.25" customHeight="1">
      <c r="A137" s="67" t="s">
        <v>88</v>
      </c>
      <c r="B137" s="24">
        <f t="shared" si="1"/>
        <v>0.5</v>
      </c>
      <c r="C137" s="24">
        <v>0.5</v>
      </c>
      <c r="D137" s="14"/>
      <c r="E137" s="14"/>
      <c r="F137" s="14"/>
      <c r="G137" s="14"/>
    </row>
    <row r="138" spans="1:7" ht="50.25" customHeight="1">
      <c r="A138" s="67"/>
      <c r="B138" s="23">
        <f t="shared" si="1"/>
        <v>0</v>
      </c>
      <c r="C138" s="23"/>
      <c r="D138" s="14"/>
      <c r="E138" s="14"/>
      <c r="F138" s="14"/>
      <c r="G138" s="14"/>
    </row>
    <row r="139" spans="1:7" ht="18" customHeight="1">
      <c r="A139" s="67" t="s">
        <v>89</v>
      </c>
      <c r="B139" s="24">
        <v>0.5</v>
      </c>
      <c r="C139" s="24">
        <v>0.5</v>
      </c>
      <c r="D139" s="14"/>
      <c r="E139" s="14"/>
      <c r="F139" s="14"/>
      <c r="G139" s="14"/>
    </row>
    <row r="140" spans="1:7" ht="84" customHeight="1">
      <c r="A140" s="67"/>
      <c r="B140" s="23">
        <f aca="true" t="shared" si="2" ref="B140:B148">C140</f>
        <v>0</v>
      </c>
      <c r="C140" s="23"/>
      <c r="D140" s="14"/>
      <c r="E140" s="14"/>
      <c r="F140" s="14"/>
      <c r="G140" s="14"/>
    </row>
    <row r="141" spans="1:7" ht="18" customHeight="1">
      <c r="A141" s="67" t="s">
        <v>90</v>
      </c>
      <c r="B141" s="24">
        <f t="shared" si="2"/>
        <v>0.5</v>
      </c>
      <c r="C141" s="24">
        <v>0.5</v>
      </c>
      <c r="D141" s="14"/>
      <c r="E141" s="14"/>
      <c r="F141" s="14"/>
      <c r="G141" s="14"/>
    </row>
    <row r="142" spans="1:7" ht="72.75" customHeight="1">
      <c r="A142" s="67"/>
      <c r="B142" s="23">
        <f t="shared" si="2"/>
        <v>0</v>
      </c>
      <c r="C142" s="23"/>
      <c r="D142" s="14"/>
      <c r="E142" s="14"/>
      <c r="F142" s="14"/>
      <c r="G142" s="14"/>
    </row>
    <row r="143" spans="1:7" ht="18.75" customHeight="1">
      <c r="A143" s="67" t="s">
        <v>91</v>
      </c>
      <c r="B143" s="24">
        <f t="shared" si="2"/>
        <v>2.5</v>
      </c>
      <c r="C143" s="24">
        <v>2.5</v>
      </c>
      <c r="D143" s="14"/>
      <c r="E143" s="14"/>
      <c r="F143" s="14"/>
      <c r="G143" s="14"/>
    </row>
    <row r="144" spans="1:7" ht="55.5" customHeight="1">
      <c r="A144" s="67"/>
      <c r="B144" s="23">
        <f t="shared" si="2"/>
        <v>2.5</v>
      </c>
      <c r="C144" s="23">
        <v>2.5</v>
      </c>
      <c r="D144" s="14"/>
      <c r="E144" s="14"/>
      <c r="F144" s="14"/>
      <c r="G144" s="14"/>
    </row>
    <row r="145" spans="1:7" ht="19.5" customHeight="1">
      <c r="A145" s="67" t="s">
        <v>92</v>
      </c>
      <c r="B145" s="24">
        <f t="shared" si="2"/>
        <v>1.2</v>
      </c>
      <c r="C145" s="24">
        <v>1.2</v>
      </c>
      <c r="D145" s="14"/>
      <c r="E145" s="14"/>
      <c r="F145" s="14"/>
      <c r="G145" s="14"/>
    </row>
    <row r="146" spans="1:7" ht="24" customHeight="1">
      <c r="A146" s="67"/>
      <c r="B146" s="23">
        <f t="shared" si="2"/>
        <v>1.2</v>
      </c>
      <c r="C146" s="23">
        <v>1.2</v>
      </c>
      <c r="D146" s="14"/>
      <c r="E146" s="14"/>
      <c r="F146" s="14"/>
      <c r="G146" s="14"/>
    </row>
    <row r="147" spans="1:3" ht="24.75" customHeight="1">
      <c r="A147" s="15" t="s">
        <v>32</v>
      </c>
      <c r="B147" s="28">
        <f t="shared" si="2"/>
        <v>217.339</v>
      </c>
      <c r="C147" s="28">
        <f>C149+C154+C158+C162+C174+C191+C197+C201+C205+C209</f>
        <v>217.339</v>
      </c>
    </row>
    <row r="148" spans="2:3" ht="24" customHeight="1">
      <c r="B148" s="33">
        <f t="shared" si="2"/>
        <v>183.727</v>
      </c>
      <c r="C148" s="33">
        <f>C150+C155+C159+C163+C175+C192+C198+C202+C206+C210</f>
        <v>183.727</v>
      </c>
    </row>
    <row r="149" spans="1:3" ht="15.75" customHeight="1">
      <c r="A149" s="68" t="s">
        <v>33</v>
      </c>
      <c r="B149" s="46">
        <f>B152</f>
        <v>125.65</v>
      </c>
      <c r="C149" s="14">
        <f>C152</f>
        <v>125.65</v>
      </c>
    </row>
    <row r="150" spans="1:3" ht="18.75" customHeight="1">
      <c r="A150" s="68"/>
      <c r="B150" s="44">
        <f>B153</f>
        <v>125.65</v>
      </c>
      <c r="C150" s="23">
        <v>125.65</v>
      </c>
    </row>
    <row r="151" spans="2:3" ht="15.75">
      <c r="B151" s="1"/>
      <c r="C151" s="1"/>
    </row>
    <row r="152" spans="1:3" ht="18" customHeight="1">
      <c r="A152" s="69" t="s">
        <v>34</v>
      </c>
      <c r="B152" s="14">
        <f>C152</f>
        <v>125.65</v>
      </c>
      <c r="C152" s="14">
        <v>125.65</v>
      </c>
    </row>
    <row r="153" spans="1:3" ht="36" customHeight="1">
      <c r="A153" s="70"/>
      <c r="B153" s="23">
        <f>C153</f>
        <v>125.65</v>
      </c>
      <c r="C153" s="23">
        <v>125.65</v>
      </c>
    </row>
    <row r="154" spans="1:3" ht="23.25" customHeight="1">
      <c r="A154" s="68" t="s">
        <v>35</v>
      </c>
      <c r="B154" s="14">
        <f>B156</f>
        <v>0.701</v>
      </c>
      <c r="C154" s="14">
        <f>C156</f>
        <v>0.701</v>
      </c>
    </row>
    <row r="155" spans="1:3" ht="21.75" customHeight="1">
      <c r="A155" s="68"/>
      <c r="B155" s="23">
        <f>B157</f>
        <v>0</v>
      </c>
      <c r="C155" s="23">
        <f>C157</f>
        <v>0</v>
      </c>
    </row>
    <row r="156" spans="1:3" ht="15.75" customHeight="1">
      <c r="A156" s="71" t="s">
        <v>49</v>
      </c>
      <c r="B156" s="14">
        <f>C156</f>
        <v>0.701</v>
      </c>
      <c r="C156" s="14">
        <v>0.701</v>
      </c>
    </row>
    <row r="157" spans="1:3" ht="51" customHeight="1">
      <c r="A157" s="71"/>
      <c r="B157" s="23">
        <f>C157</f>
        <v>0</v>
      </c>
      <c r="C157" s="23">
        <v>0</v>
      </c>
    </row>
    <row r="158" spans="1:3" ht="21" customHeight="1">
      <c r="A158" s="68" t="s">
        <v>50</v>
      </c>
      <c r="B158" s="14">
        <f>B160</f>
        <v>17.347</v>
      </c>
      <c r="C158" s="14">
        <f>C160</f>
        <v>17.347</v>
      </c>
    </row>
    <row r="159" spans="1:3" ht="41.25" customHeight="1">
      <c r="A159" s="68"/>
      <c r="B159" s="44">
        <f>B161</f>
        <v>17.347</v>
      </c>
      <c r="C159" s="23">
        <f>C161</f>
        <v>17.347</v>
      </c>
    </row>
    <row r="160" spans="1:3" ht="16.5" customHeight="1">
      <c r="A160" s="83" t="s">
        <v>51</v>
      </c>
      <c r="B160" s="38">
        <f>C160</f>
        <v>17.347</v>
      </c>
      <c r="C160" s="38">
        <v>17.347</v>
      </c>
    </row>
    <row r="161" spans="1:3" ht="27" customHeight="1">
      <c r="A161" s="83"/>
      <c r="B161" s="39">
        <f>C161</f>
        <v>17.347</v>
      </c>
      <c r="C161" s="39">
        <v>17.347</v>
      </c>
    </row>
    <row r="162" spans="1:3" ht="20.25" customHeight="1">
      <c r="A162" s="68" t="s">
        <v>52</v>
      </c>
      <c r="B162" s="43">
        <f>B164+B169</f>
        <v>1.768</v>
      </c>
      <c r="C162" s="43">
        <f>C164+C169</f>
        <v>1.768</v>
      </c>
    </row>
    <row r="163" spans="1:3" ht="42" customHeight="1">
      <c r="A163" s="68"/>
      <c r="B163" s="44">
        <f>C163</f>
        <v>1.748</v>
      </c>
      <c r="C163" s="44">
        <f>C165+C170</f>
        <v>1.748</v>
      </c>
    </row>
    <row r="164" spans="1:3" ht="20.25" customHeight="1">
      <c r="A164" s="71" t="s">
        <v>53</v>
      </c>
      <c r="B164" s="43">
        <f>C164</f>
        <v>0.98</v>
      </c>
      <c r="C164" s="43">
        <v>0.98</v>
      </c>
    </row>
    <row r="165" spans="1:3" ht="29.25" customHeight="1">
      <c r="A165" s="71"/>
      <c r="B165" s="44">
        <f>C165</f>
        <v>0.98</v>
      </c>
      <c r="C165" s="44">
        <v>0.98</v>
      </c>
    </row>
    <row r="166" spans="1:3" ht="16.5">
      <c r="A166" s="35" t="s">
        <v>54</v>
      </c>
      <c r="B166" s="41"/>
      <c r="C166" s="42"/>
    </row>
    <row r="167" spans="1:3" ht="15.75">
      <c r="A167" s="1" t="s">
        <v>56</v>
      </c>
      <c r="B167" s="43">
        <f>C167</f>
        <v>0.06</v>
      </c>
      <c r="C167" s="43">
        <v>0.06</v>
      </c>
    </row>
    <row r="168" spans="2:3" ht="19.5" customHeight="1">
      <c r="B168" s="39">
        <f>C168</f>
        <v>0.06</v>
      </c>
      <c r="C168" s="39">
        <v>0.06</v>
      </c>
    </row>
    <row r="169" spans="1:3" ht="17.25" customHeight="1">
      <c r="A169" s="71" t="s">
        <v>57</v>
      </c>
      <c r="B169" s="45">
        <f>C169</f>
        <v>0.788</v>
      </c>
      <c r="C169" s="45">
        <v>0.788</v>
      </c>
    </row>
    <row r="170" spans="1:3" ht="29.25" customHeight="1">
      <c r="A170" s="71"/>
      <c r="B170" s="37">
        <f>C170</f>
        <v>0.768</v>
      </c>
      <c r="C170" s="37">
        <v>0.768</v>
      </c>
    </row>
    <row r="171" ht="15.75">
      <c r="A171" s="35" t="s">
        <v>54</v>
      </c>
    </row>
    <row r="172" spans="1:3" ht="15.75">
      <c r="A172" s="1" t="s">
        <v>55</v>
      </c>
      <c r="B172" s="48">
        <f aca="true" t="shared" si="3" ref="B172:B177">C172</f>
        <v>0.048</v>
      </c>
      <c r="C172" s="45">
        <v>0.048</v>
      </c>
    </row>
    <row r="173" spans="2:3" ht="12.75">
      <c r="B173" s="36">
        <f t="shared" si="3"/>
        <v>0.028</v>
      </c>
      <c r="C173" s="36">
        <v>0.028</v>
      </c>
    </row>
    <row r="174" spans="1:3" ht="15.75" customHeight="1">
      <c r="A174" s="68" t="s">
        <v>58</v>
      </c>
      <c r="B174" s="43">
        <f t="shared" si="3"/>
        <v>17.382</v>
      </c>
      <c r="C174" s="43">
        <f>C176+C183+C185+C187+C189</f>
        <v>17.382</v>
      </c>
    </row>
    <row r="175" spans="1:3" ht="37.5" customHeight="1">
      <c r="A175" s="68"/>
      <c r="B175" s="44">
        <f t="shared" si="3"/>
        <v>17.382</v>
      </c>
      <c r="C175" s="44">
        <f>C180+C182+C184+C186+C188+C190</f>
        <v>17.382</v>
      </c>
    </row>
    <row r="176" spans="1:3" ht="24" customHeight="1">
      <c r="A176" s="71" t="s">
        <v>59</v>
      </c>
      <c r="B176" s="43">
        <f t="shared" si="3"/>
        <v>13.947</v>
      </c>
      <c r="C176" s="43">
        <f>C179+C181</f>
        <v>13.947</v>
      </c>
    </row>
    <row r="177" spans="1:3" ht="40.5" customHeight="1">
      <c r="A177" s="71"/>
      <c r="B177" s="50">
        <f t="shared" si="3"/>
        <v>13.947</v>
      </c>
      <c r="C177" s="47">
        <f>C180+C182</f>
        <v>13.947</v>
      </c>
    </row>
    <row r="178" spans="1:2" ht="15.75">
      <c r="A178" s="35" t="s">
        <v>60</v>
      </c>
      <c r="B178" s="40"/>
    </row>
    <row r="179" spans="1:3" ht="15.75">
      <c r="A179" s="88" t="s">
        <v>61</v>
      </c>
      <c r="B179" s="14">
        <f aca="true" t="shared" si="4" ref="B179:B188">C179</f>
        <v>5</v>
      </c>
      <c r="C179" s="14">
        <v>5</v>
      </c>
    </row>
    <row r="180" spans="1:3" ht="15.75">
      <c r="A180" s="88"/>
      <c r="B180" s="13">
        <f t="shared" si="4"/>
        <v>5</v>
      </c>
      <c r="C180" s="13">
        <v>5</v>
      </c>
    </row>
    <row r="181" spans="1:3" ht="15.75" customHeight="1">
      <c r="A181" s="90" t="s">
        <v>62</v>
      </c>
      <c r="B181" s="45">
        <f t="shared" si="4"/>
        <v>8.947</v>
      </c>
      <c r="C181" s="45">
        <v>8.947</v>
      </c>
    </row>
    <row r="182" spans="1:3" ht="17.25" customHeight="1">
      <c r="A182" s="90"/>
      <c r="B182" s="23">
        <f t="shared" si="4"/>
        <v>8.947</v>
      </c>
      <c r="C182" s="23">
        <v>8.947</v>
      </c>
    </row>
    <row r="183" spans="1:3" ht="22.5" customHeight="1">
      <c r="A183" s="71" t="s">
        <v>63</v>
      </c>
      <c r="B183" s="38">
        <f t="shared" si="4"/>
        <v>0.045</v>
      </c>
      <c r="C183" s="38">
        <v>0.045</v>
      </c>
    </row>
    <row r="184" spans="1:3" ht="63.75" customHeight="1">
      <c r="A184" s="71"/>
      <c r="B184" s="39">
        <f t="shared" si="4"/>
        <v>0.045</v>
      </c>
      <c r="C184" s="39">
        <v>0.045</v>
      </c>
    </row>
    <row r="185" spans="1:3" ht="21.75" customHeight="1">
      <c r="A185" s="71" t="s">
        <v>64</v>
      </c>
      <c r="B185" s="38">
        <f t="shared" si="4"/>
        <v>1.185</v>
      </c>
      <c r="C185" s="38">
        <v>1.185</v>
      </c>
    </row>
    <row r="186" spans="1:3" ht="78.75" customHeight="1">
      <c r="A186" s="71"/>
      <c r="B186" s="39">
        <f t="shared" si="4"/>
        <v>1.185</v>
      </c>
      <c r="C186" s="39">
        <v>1.185</v>
      </c>
    </row>
    <row r="187" spans="1:3" ht="22.5" customHeight="1">
      <c r="A187" s="71" t="s">
        <v>65</v>
      </c>
      <c r="B187" s="48">
        <f t="shared" si="4"/>
        <v>0.755</v>
      </c>
      <c r="C187" s="38">
        <v>0.755</v>
      </c>
    </row>
    <row r="188" spans="1:3" ht="81.75" customHeight="1">
      <c r="A188" s="86"/>
      <c r="B188" s="39">
        <f t="shared" si="4"/>
        <v>0.755</v>
      </c>
      <c r="C188" s="39">
        <v>0.755</v>
      </c>
    </row>
    <row r="189" spans="1:3" ht="19.5" customHeight="1">
      <c r="A189" s="71" t="s">
        <v>66</v>
      </c>
      <c r="B189" s="43">
        <v>1.45</v>
      </c>
      <c r="C189" s="43">
        <v>1.45</v>
      </c>
    </row>
    <row r="190" spans="1:3" ht="77.25" customHeight="1">
      <c r="A190" s="71"/>
      <c r="B190" s="44">
        <f>C190</f>
        <v>1.45</v>
      </c>
      <c r="C190" s="44">
        <v>1.45</v>
      </c>
    </row>
    <row r="191" spans="1:3" ht="17.25" customHeight="1">
      <c r="A191" s="68" t="s">
        <v>67</v>
      </c>
      <c r="B191" s="44">
        <v>16</v>
      </c>
      <c r="C191" s="44">
        <v>16</v>
      </c>
    </row>
    <row r="192" spans="1:3" ht="30.75" customHeight="1">
      <c r="A192" s="89"/>
      <c r="B192" s="44">
        <v>16</v>
      </c>
      <c r="C192" s="44">
        <v>16</v>
      </c>
    </row>
    <row r="193" spans="1:3" ht="21.75" customHeight="1">
      <c r="A193" s="69" t="s">
        <v>68</v>
      </c>
      <c r="B193" s="43">
        <v>14</v>
      </c>
      <c r="C193" s="43">
        <v>14</v>
      </c>
    </row>
    <row r="194" spans="1:3" ht="49.5" customHeight="1">
      <c r="A194" s="85"/>
      <c r="B194" s="44">
        <v>14</v>
      </c>
      <c r="C194" s="44">
        <v>14</v>
      </c>
    </row>
    <row r="195" spans="1:3" ht="18.75" customHeight="1">
      <c r="A195" s="67" t="s">
        <v>93</v>
      </c>
      <c r="B195" s="53">
        <f>C195</f>
        <v>2</v>
      </c>
      <c r="C195" s="53">
        <v>2</v>
      </c>
    </row>
    <row r="196" spans="1:3" ht="62.25" customHeight="1">
      <c r="A196" s="67"/>
      <c r="B196" s="44">
        <v>2</v>
      </c>
      <c r="C196" s="44">
        <v>2</v>
      </c>
    </row>
    <row r="197" spans="1:3" ht="18.75" customHeight="1">
      <c r="A197" s="68" t="s">
        <v>69</v>
      </c>
      <c r="B197" s="43">
        <f>B199</f>
        <v>5</v>
      </c>
      <c r="C197" s="43">
        <f>C199</f>
        <v>5</v>
      </c>
    </row>
    <row r="198" spans="1:3" ht="36" customHeight="1">
      <c r="A198" s="68"/>
      <c r="B198" s="44">
        <f aca="true" t="shared" si="5" ref="B198:B212">C198</f>
        <v>5</v>
      </c>
      <c r="C198" s="44">
        <f>C200</f>
        <v>5</v>
      </c>
    </row>
    <row r="199" spans="1:3" ht="19.5" customHeight="1">
      <c r="A199" s="71" t="s">
        <v>70</v>
      </c>
      <c r="B199" s="43">
        <f t="shared" si="5"/>
        <v>5</v>
      </c>
      <c r="C199" s="43">
        <v>5</v>
      </c>
    </row>
    <row r="200" spans="1:3" ht="43.5" customHeight="1">
      <c r="A200" s="71"/>
      <c r="B200" s="44">
        <f t="shared" si="5"/>
        <v>5</v>
      </c>
      <c r="C200" s="44">
        <v>5</v>
      </c>
    </row>
    <row r="201" spans="1:5" ht="20.25" customHeight="1">
      <c r="A201" s="66" t="s">
        <v>95</v>
      </c>
      <c r="B201" s="54">
        <f t="shared" si="5"/>
        <v>18.792</v>
      </c>
      <c r="C201" s="57">
        <v>18.792</v>
      </c>
      <c r="D201" s="49"/>
      <c r="E201" s="49"/>
    </row>
    <row r="202" spans="1:3" ht="48" customHeight="1">
      <c r="A202" s="66"/>
      <c r="B202" s="39">
        <f t="shared" si="5"/>
        <v>0</v>
      </c>
      <c r="C202" s="39"/>
    </row>
    <row r="203" spans="1:3" ht="16.5" customHeight="1">
      <c r="A203" s="67" t="s">
        <v>98</v>
      </c>
      <c r="B203" s="55">
        <f t="shared" si="5"/>
        <v>18.792</v>
      </c>
      <c r="C203" s="55">
        <v>18.792</v>
      </c>
    </row>
    <row r="204" spans="1:3" ht="20.25" customHeight="1">
      <c r="A204" s="67"/>
      <c r="B204" s="44">
        <f t="shared" si="5"/>
        <v>0</v>
      </c>
      <c r="C204" s="44"/>
    </row>
    <row r="205" spans="1:3" ht="21.75" customHeight="1">
      <c r="A205" s="66" t="s">
        <v>96</v>
      </c>
      <c r="B205" s="48">
        <f t="shared" si="5"/>
        <v>14.099</v>
      </c>
      <c r="C205" s="48">
        <v>14.099</v>
      </c>
    </row>
    <row r="206" spans="1:3" ht="49.5" customHeight="1">
      <c r="A206" s="66"/>
      <c r="B206" s="39">
        <f t="shared" si="5"/>
        <v>0</v>
      </c>
      <c r="C206" s="39"/>
    </row>
    <row r="207" spans="1:3" ht="16.5" customHeight="1">
      <c r="A207" s="67" t="s">
        <v>98</v>
      </c>
      <c r="B207" s="55">
        <f t="shared" si="5"/>
        <v>14.099</v>
      </c>
      <c r="C207" s="55">
        <v>14.099</v>
      </c>
    </row>
    <row r="208" spans="1:3" ht="20.25" customHeight="1">
      <c r="A208" s="67"/>
      <c r="B208" s="44">
        <f t="shared" si="5"/>
        <v>0</v>
      </c>
      <c r="C208" s="44"/>
    </row>
    <row r="209" spans="1:3" ht="19.5" customHeight="1">
      <c r="A209" s="66" t="s">
        <v>97</v>
      </c>
      <c r="B209" s="55">
        <f t="shared" si="5"/>
        <v>0.6</v>
      </c>
      <c r="C209" s="55">
        <v>0.6</v>
      </c>
    </row>
    <row r="210" spans="1:3" ht="48" customHeight="1">
      <c r="A210" s="66"/>
      <c r="B210" s="56">
        <f t="shared" si="5"/>
        <v>0.6</v>
      </c>
      <c r="C210" s="56">
        <v>0.6</v>
      </c>
    </row>
    <row r="211" spans="1:3" ht="16.5" customHeight="1">
      <c r="A211" s="67" t="s">
        <v>98</v>
      </c>
      <c r="B211" s="55">
        <f t="shared" si="5"/>
        <v>0.6</v>
      </c>
      <c r="C211" s="55">
        <v>0.6</v>
      </c>
    </row>
    <row r="212" spans="1:3" ht="20.25" customHeight="1">
      <c r="A212" s="67"/>
      <c r="B212" s="44">
        <f t="shared" si="5"/>
        <v>0.6</v>
      </c>
      <c r="C212" s="44">
        <v>0.6</v>
      </c>
    </row>
  </sheetData>
  <mergeCells count="79">
    <mergeCell ref="A197:A198"/>
    <mergeCell ref="A179:A180"/>
    <mergeCell ref="A169:A170"/>
    <mergeCell ref="A199:A200"/>
    <mergeCell ref="A185:A186"/>
    <mergeCell ref="A187:A188"/>
    <mergeCell ref="A189:A190"/>
    <mergeCell ref="A191:A192"/>
    <mergeCell ref="A181:A182"/>
    <mergeCell ref="A183:A184"/>
    <mergeCell ref="A193:A194"/>
    <mergeCell ref="A133:A134"/>
    <mergeCell ref="A174:A175"/>
    <mergeCell ref="A160:A161"/>
    <mergeCell ref="A176:A177"/>
    <mergeCell ref="A154:A155"/>
    <mergeCell ref="A156:A157"/>
    <mergeCell ref="A158:A159"/>
    <mergeCell ref="A135:A136"/>
    <mergeCell ref="A69:A70"/>
    <mergeCell ref="A71:A72"/>
    <mergeCell ref="A125:A126"/>
    <mergeCell ref="A77:A80"/>
    <mergeCell ref="A94:A96"/>
    <mergeCell ref="A105:A106"/>
    <mergeCell ref="A113:A114"/>
    <mergeCell ref="A115:A116"/>
    <mergeCell ref="A64:A65"/>
    <mergeCell ref="A66:A68"/>
    <mergeCell ref="A85:A87"/>
    <mergeCell ref="A120:A124"/>
    <mergeCell ref="A107:A110"/>
    <mergeCell ref="A91:A93"/>
    <mergeCell ref="A73:A74"/>
    <mergeCell ref="A103:A104"/>
    <mergeCell ref="A111:A112"/>
    <mergeCell ref="A81:A82"/>
    <mergeCell ref="A22:A24"/>
    <mergeCell ref="A25:A26"/>
    <mergeCell ref="A53:A54"/>
    <mergeCell ref="A32:A33"/>
    <mergeCell ref="A40:A42"/>
    <mergeCell ref="A45:A46"/>
    <mergeCell ref="A35:A36"/>
    <mergeCell ref="A51:A52"/>
    <mergeCell ref="A27:A28"/>
    <mergeCell ref="A47:A48"/>
    <mergeCell ref="A2:E2"/>
    <mergeCell ref="C7:E7"/>
    <mergeCell ref="E8:E10"/>
    <mergeCell ref="A7:A10"/>
    <mergeCell ref="B7:B10"/>
    <mergeCell ref="C8:C10"/>
    <mergeCell ref="D8:D10"/>
    <mergeCell ref="A3:E5"/>
    <mergeCell ref="A43:A44"/>
    <mergeCell ref="A49:A50"/>
    <mergeCell ref="A57:A58"/>
    <mergeCell ref="A55:A56"/>
    <mergeCell ref="A129:A130"/>
    <mergeCell ref="A131:A132"/>
    <mergeCell ref="A127:A128"/>
    <mergeCell ref="A211:A212"/>
    <mergeCell ref="A207:A208"/>
    <mergeCell ref="A203:A204"/>
    <mergeCell ref="A145:A146"/>
    <mergeCell ref="A195:A196"/>
    <mergeCell ref="A149:A150"/>
    <mergeCell ref="A164:A165"/>
    <mergeCell ref="A1:E1"/>
    <mergeCell ref="A201:A202"/>
    <mergeCell ref="A205:A206"/>
    <mergeCell ref="A209:A210"/>
    <mergeCell ref="A137:A138"/>
    <mergeCell ref="A139:A140"/>
    <mergeCell ref="A141:A142"/>
    <mergeCell ref="A143:A144"/>
    <mergeCell ref="A162:A163"/>
    <mergeCell ref="A152:A153"/>
  </mergeCells>
  <printOptions gridLines="1"/>
  <pageMargins left="0.75" right="0.75" top="1" bottom="1" header="0.5" footer="0.5"/>
  <pageSetup horizontalDpi="600" verticalDpi="600" orientation="portrait" paperSize="9" scale="79" r:id="rId1"/>
  <headerFooter alignWithMargins="0">
    <oddFooter>&amp;CСтраница &amp;P</oddFooter>
  </headerFooter>
  <rowBreaks count="4" manualBreakCount="4">
    <brk id="44" max="4" man="1"/>
    <brk id="123" max="4" man="1"/>
    <brk id="153" max="4" man="1"/>
    <brk id="186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economy</dc:creator>
  <cp:keywords/>
  <dc:description/>
  <cp:lastModifiedBy>Economy19</cp:lastModifiedBy>
  <cp:lastPrinted>2007-11-19T07:09:23Z</cp:lastPrinted>
  <dcterms:created xsi:type="dcterms:W3CDTF">2003-02-28T08:50:12Z</dcterms:created>
  <dcterms:modified xsi:type="dcterms:W3CDTF">2007-11-30T07:27:15Z</dcterms:modified>
  <cp:category/>
  <cp:version/>
  <cp:contentType/>
  <cp:contentStatus/>
</cp:coreProperties>
</file>