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65" windowWidth="12000" windowHeight="6630" tabRatio="601" activeTab="0"/>
  </bookViews>
  <sheets>
    <sheet name="1" sheetId="1" r:id="rId1"/>
  </sheets>
  <definedNames>
    <definedName name="_xlnm.Print_Titles" localSheetId="0">'1'!$5:$5</definedName>
    <definedName name="_xlnm.Print_Area" localSheetId="0">'1'!$A$1:$H$209</definedName>
  </definedNames>
  <calcPr fullCalcOnLoad="1"/>
</workbook>
</file>

<file path=xl/sharedStrings.xml><?xml version="1.0" encoding="utf-8"?>
<sst xmlns="http://schemas.openxmlformats.org/spreadsheetml/2006/main" count="218" uniqueCount="172">
  <si>
    <t>Шемуршинский район</t>
  </si>
  <si>
    <t>Ядринский район</t>
  </si>
  <si>
    <t>ОБРАЗОВАНИЕ, всего</t>
  </si>
  <si>
    <t>КУЛЬТУРА, всего</t>
  </si>
  <si>
    <t>ЖИЛИЩНОЕ СТРОИТЕЛЬСТВО, всего</t>
  </si>
  <si>
    <t>переселение граждан из ветхого и аварийного жилищного фонда</t>
  </si>
  <si>
    <t>проектно-изыскательские работы</t>
  </si>
  <si>
    <t>СОЦИАЛЬНАЯ ПОЛИТИКА, всего</t>
  </si>
  <si>
    <t>ФИЗИЧЕСКАЯ КУЛЬТУРА И СПОРТ, всего</t>
  </si>
  <si>
    <t>ТРАНСПОРТ, всего</t>
  </si>
  <si>
    <t>КОММУНАЛЬНОЕ СТРОИТЕЛЬСТВО, всего</t>
  </si>
  <si>
    <t xml:space="preserve">         в том числе:</t>
  </si>
  <si>
    <t>ПРОЧИЕ  РАСХОДЫ, всего</t>
  </si>
  <si>
    <t>Наименование отраслей, государственных 
заказчиков и объектов</t>
  </si>
  <si>
    <t xml:space="preserve">         Батыревский район</t>
  </si>
  <si>
    <t xml:space="preserve">         Ибресинский район</t>
  </si>
  <si>
    <t xml:space="preserve">         Козловский район</t>
  </si>
  <si>
    <t xml:space="preserve">         Мариинско-Посадский район</t>
  </si>
  <si>
    <t xml:space="preserve">         Урмарский район</t>
  </si>
  <si>
    <t xml:space="preserve">         культура</t>
  </si>
  <si>
    <t xml:space="preserve">         социальная политика</t>
  </si>
  <si>
    <t xml:space="preserve">         транспорт</t>
  </si>
  <si>
    <t xml:space="preserve">         коммунальное строительство</t>
  </si>
  <si>
    <t xml:space="preserve">         здравоохранение</t>
  </si>
  <si>
    <t xml:space="preserve">         физическая культура и спорт</t>
  </si>
  <si>
    <t xml:space="preserve">Государственные инвестиции </t>
  </si>
  <si>
    <t xml:space="preserve">         жилищное строительство</t>
  </si>
  <si>
    <t xml:space="preserve">         прочие расходы</t>
  </si>
  <si>
    <t>Козловский район</t>
  </si>
  <si>
    <t xml:space="preserve">              в том числе:</t>
  </si>
  <si>
    <t>Мариинско-Посадский район</t>
  </si>
  <si>
    <t>(тыс. рублей)</t>
  </si>
  <si>
    <t>ЗДРАВООХРАНЕНИЕ, всего</t>
  </si>
  <si>
    <t>Проект</t>
  </si>
  <si>
    <t xml:space="preserve">административные здания республиканских органов исполнительной власти  </t>
  </si>
  <si>
    <t xml:space="preserve">         администрация Урмарского района</t>
  </si>
  <si>
    <t>Порецкий район</t>
  </si>
  <si>
    <t>средняя общеобразовательная школа, д. Большое Яниково</t>
  </si>
  <si>
    <t>г. Алатырь</t>
  </si>
  <si>
    <t>г. Канаш</t>
  </si>
  <si>
    <t>г. Шумерля</t>
  </si>
  <si>
    <t>г. Чебоксары</t>
  </si>
  <si>
    <t>организация республиканского конкурса на лучшую организацию труда в сельской местности Чувашской Республики</t>
  </si>
  <si>
    <t xml:space="preserve">Центр восстановительного лечения для детей (вторая очередь), г.Чебоксары </t>
  </si>
  <si>
    <t xml:space="preserve">         образование </t>
  </si>
  <si>
    <t>Всего профинан-сировано</t>
  </si>
  <si>
    <t>Приме-чание</t>
  </si>
  <si>
    <t>строительство Шемуршинского водохранилища на р. Карла для питьевого водоснабжения</t>
  </si>
  <si>
    <t>организация конкурса на лучшее озеленение населенного пункта Чувашской Республики</t>
  </si>
  <si>
    <t>проектно-изысктельские работы</t>
  </si>
  <si>
    <t>Программная часть</t>
  </si>
  <si>
    <t xml:space="preserve">Республиканская целевая программа  развития образования в Чувашской Республики на 2006-2010 годы </t>
  </si>
  <si>
    <t>реконструкция здания респуб-ликанского государственного учреждения "Государственный исторический архив Чувашской Республики" , г.Чебоксары</t>
  </si>
  <si>
    <t>реконструкция объекта культурного наследия "Памятник архитектуры XVIII в. - Дом Соловцова", г.Чебоксары</t>
  </si>
  <si>
    <t>Министерство образования и молодежной политики Чувашской Республики</t>
  </si>
  <si>
    <t>Аликовский район</t>
  </si>
  <si>
    <t>Урмарский район</t>
  </si>
  <si>
    <t>Цивильский район</t>
  </si>
  <si>
    <t>Яльчикский район</t>
  </si>
  <si>
    <t xml:space="preserve">детский противотуберкулезный санаторий (вторая очередь), с. Чуварлеи Алатырского района </t>
  </si>
  <si>
    <t>Республиканская целевая программа "Совершенствование кардиологической помощи населению в Чувашской Республике на 2006-2010 годы"</t>
  </si>
  <si>
    <t>Непрограммная часть</t>
  </si>
  <si>
    <t>Министерство по физической культуре, спорту  и туризму Чувашской Республики</t>
  </si>
  <si>
    <t>физкультурно-спортивный комплекс с бассейном, пгт Урмары Урмарского района</t>
  </si>
  <si>
    <t>физкультурно-спортивный комплекс с универсальным залом и бассейном, г. Козловка Козловсого района</t>
  </si>
  <si>
    <t xml:space="preserve">физкультурно-спортивный комплекс с универсальным залом, с.Аликово Аликовского района </t>
  </si>
  <si>
    <t>физкультурно-спортивный комплекс с универсальным залом и бассейном, с. Моргауши Моргаушского района</t>
  </si>
  <si>
    <t>физкультурно-спортивный комплекс с бассейном, с. Порецкое Порецкого района</t>
  </si>
  <si>
    <t>физкультурно-спортивный комплекс с универсальным залом, д. Торханы Шумерлинского района</t>
  </si>
  <si>
    <t>физкультурно-спортивный комплекс с универсальным залом и бассейном, г. Ядрин Ядринского района</t>
  </si>
  <si>
    <t>строительство железнодорожного вокзала, пгт Урмары</t>
  </si>
  <si>
    <t>групповой водовод Батыревского, Шемуршинского и южной части Комсомольского районов</t>
  </si>
  <si>
    <t xml:space="preserve">         Вурнарский район</t>
  </si>
  <si>
    <t>водоснабжение, пгт Вурнары</t>
  </si>
  <si>
    <t>групповой водовод, пгт Ибреси</t>
  </si>
  <si>
    <t xml:space="preserve">строительство каптажного сооружения мощностью 
30 куб. м/час, с. Шоршелы </t>
  </si>
  <si>
    <t xml:space="preserve">          г. Канаш</t>
  </si>
  <si>
    <t>Водовод "Высоковка-Канаш" (вторая очередь)</t>
  </si>
  <si>
    <t>Министерство природных ресурсов и экологии Чувашской Республики</t>
  </si>
  <si>
    <t xml:space="preserve">водоснабжение с. Анастасово, 
д. Бахмутово, Коровино Порецкого района  </t>
  </si>
  <si>
    <t>строительство водохранилища для обеспечения питьевой водой Вурнарского района</t>
  </si>
  <si>
    <t>очистные сооружения канализации, с.Батырево</t>
  </si>
  <si>
    <t>очистные сооружения канализации, г.Козловка</t>
  </si>
  <si>
    <t>реконструкция блочных очистных сооружений и строительство кана-лизационных сетей, с.Шоршелы</t>
  </si>
  <si>
    <t>реконструкция очистных сооружений канализации, г.Мариинский Посад</t>
  </si>
  <si>
    <t>реконструкция очистных сооружений канализации, 
пгт Урмары</t>
  </si>
  <si>
    <t>Республиканская комплексная программа по усилению борьбы с преступностью в Чувашской Республике на 2007-2009 годы</t>
  </si>
  <si>
    <t>Министерство внутренних дел по Чувашской Республике</t>
  </si>
  <si>
    <t>строительство административного здания Яльчикского РОВД, 
с. Яльчики</t>
  </si>
  <si>
    <t>следственный изолятор № 2 (строительство инженерно-технических средств охраны), г.Цивильск</t>
  </si>
  <si>
    <t xml:space="preserve">организация экономического соревнования между муниципальными районами и городскими округами Чувашской Республики </t>
  </si>
  <si>
    <t xml:space="preserve">организация экономического соревнования между сельскими, городскими поселениями Чувашской Республики </t>
  </si>
  <si>
    <t>организация конкурса «Самый благоустроенный город Чувашской Республики»</t>
  </si>
  <si>
    <t>Из общего итога:</t>
  </si>
  <si>
    <t>Остаток профинан-сирован-ных средств</t>
  </si>
  <si>
    <t xml:space="preserve">         администрация Батыревского района</t>
  </si>
  <si>
    <t>средняя общеобразовательная школа с дошкольным учреждением, с.Шыгырданы</t>
  </si>
  <si>
    <t>в том числе проектно-изыскательские работы</t>
  </si>
  <si>
    <t xml:space="preserve">         администрация Канашского района</t>
  </si>
  <si>
    <t>средняя общеобразовательная школа с дошкольным учреждением, с.Шихазаны</t>
  </si>
  <si>
    <t xml:space="preserve">         администрация Комсомольского района</t>
  </si>
  <si>
    <t>средняя общеобразовательная школа, с.Чурачики</t>
  </si>
  <si>
    <t xml:space="preserve">         администрация Порецкого района</t>
  </si>
  <si>
    <t>средняя общеобразовательная школа, с.Семеновское</t>
  </si>
  <si>
    <t xml:space="preserve">         администрация Яльчикского района</t>
  </si>
  <si>
    <t>средняя общеобразовательная школа, с.Байдеряково</t>
  </si>
  <si>
    <t>Подпрограмма "Развитие культуры и искусства в Чувашской Республике" республиканской целевой программы "Культура Чувашии: 2006-2010 годы"</t>
  </si>
  <si>
    <t>Подпрограмма "Туберкулез" республиканской целевой программы "Предупреждение и борьба с социально-значимыми заболеваниями в Чувашской Республике (2008-2011 годы)"</t>
  </si>
  <si>
    <t>Подпрограмма "Здоровое поколение" республиканской целевой программы "Дети Чувашии" на 2007-2010 годы</t>
  </si>
  <si>
    <t>Подпрограмма "Переселение граждан из ветхого и аварийного жилищного фонда Чувашской Республики" республиканской комплексной программы государственной поддержки строительства жилья в Чувашской Республике на 2006-2010 годы</t>
  </si>
  <si>
    <t>строительство пристроя к стационару ГУЗ "Республиканский клинический госпиталь для ветеранов войн, г.Чебоксары</t>
  </si>
  <si>
    <t>ДОРОЖНОЕ ХОЗЯЙСТВО, всего</t>
  </si>
  <si>
    <t xml:space="preserve">         Администрация г.Алатыря</t>
  </si>
  <si>
    <t>реконструкция автомобильных дорог</t>
  </si>
  <si>
    <t xml:space="preserve">         Администрация Козловского района</t>
  </si>
  <si>
    <t>строительство и реконструкция автомобильных дорог</t>
  </si>
  <si>
    <t xml:space="preserve">         Алатырский район</t>
  </si>
  <si>
    <t>групповой водовод, пос.Киря</t>
  </si>
  <si>
    <t xml:space="preserve">        Шемуршинский район</t>
  </si>
  <si>
    <t>водоснабжение, с.Трехбалтаево</t>
  </si>
  <si>
    <t>водоснабжение, с.Бичурга-Баишево</t>
  </si>
  <si>
    <t xml:space="preserve">        Шумерлинский район</t>
  </si>
  <si>
    <t>водоснабжение, д.Малые Туваны</t>
  </si>
  <si>
    <t xml:space="preserve">          г. Алатырь</t>
  </si>
  <si>
    <t>реконструкция водопроводных сетей по ул.Заводская, Шаумяна, Явлейский тракт, ул.Тополиная, пер.Речников, Конечный (район Подгорья)</t>
  </si>
  <si>
    <t>Подпрограмма "Модернизация объектов коммунальной инфраструктуры" республиканской комплексной программы государственной поддержки строительства жилья в Чувашской Республике на 2006-2010 годы</t>
  </si>
  <si>
    <t>Министерство культуры, по делам  национальностей, информационной политики  и архивного дела Чувашской Республики</t>
  </si>
  <si>
    <t>Министерство экономического развития и торговли Чувашской Республики</t>
  </si>
  <si>
    <t>Объем выполнен-ных работ, оформлен-ных актами</t>
  </si>
  <si>
    <t xml:space="preserve">         дорожное хозяйство</t>
  </si>
  <si>
    <t>физкультурно-спортивный комплекс с бассейном, с. Шемурша Шемуршинского района</t>
  </si>
  <si>
    <t>Ибресинский район</t>
  </si>
  <si>
    <t xml:space="preserve">Республиканская комплексная программа государственной поддержки строительства жилья в Чувашской Республике на 2006-2010 годы </t>
  </si>
  <si>
    <t>строительство жилья для граждан, состоящих в органах местного самоуправления на учете в качестве нуждающихся в жилых помещениях</t>
  </si>
  <si>
    <t>ГАЗИФИКАЦИЯ, всего</t>
  </si>
  <si>
    <t>газификация населенных пунктов Чувашской Республики (погашение кредиторской задолженности)</t>
  </si>
  <si>
    <t xml:space="preserve">         газификация</t>
  </si>
  <si>
    <t>Республиканская целевая программа "Совершенствование первичной медикосанитарной помощи по основным направлениям приоритетного национального проекта в сфере здравоохранения в Чувашской Республике на 2006-2010 годы</t>
  </si>
  <si>
    <t xml:space="preserve">         администрация Ядринского района</t>
  </si>
  <si>
    <t>лечебный корпус центральной районной больницы, г.Ядрин</t>
  </si>
  <si>
    <t xml:space="preserve">Федеральный центр травматологии, ортопедии и эндопротезирования, г.Чебоксары </t>
  </si>
  <si>
    <t>РГУ "Шомиковский психоневрологический интернат (проектно-изыскательские работы)</t>
  </si>
  <si>
    <t>физкультурно-спортивный комплекс с универсальным залом, с.Атрать Алатырского района</t>
  </si>
  <si>
    <t>физкультурно-оздоровительный комплекс, с.Батырево Батыревского района</t>
  </si>
  <si>
    <t>реконструкция здания РГУ "Специализированная детско-юношеская спортивная школа олимпийского резерва № 5", г.Чебоксары</t>
  </si>
  <si>
    <t>республиканский многофункциональный детский центр (проектно-изыскательские работы)</t>
  </si>
  <si>
    <t>строительство и реконструкция автомобильных дорог общего пользования</t>
  </si>
  <si>
    <t>строительство автодороги в обход г.Ядрин с выходом через с.Сареево на автодорогу "Сура" с реконструкцией участка республиканской автодороги Никольское-Ядрин-Калинино км 0+000-км 5+900 в Ядринском районе</t>
  </si>
  <si>
    <t>реконструкция автодороги "Сура" (участок у д.Лешкас-Асламасы км 12+020 -км 14+650, участок от моста через р.Выла км 21+750 - км 37+860) в Ядринском районе Чувашской Республики (1-й пусковой комплекс)</t>
  </si>
  <si>
    <t>строительство автодороги Калинино-Батырево-Яльчики на участке км 50+060 - км 59+217 в Ибресинском и Комсомольском районах</t>
  </si>
  <si>
    <t>строительство и реконструкция автомобильных дорог в городских округах</t>
  </si>
  <si>
    <t>очистные сооружения канализации, с.Калинино (проектно-изыскательские работы)</t>
  </si>
  <si>
    <t>Министерство здравоохранения и социального развития Чувашской Республики</t>
  </si>
  <si>
    <t xml:space="preserve">Республиканская целевая программа «Развитие физической культуры и спорта в Чувашской Республике на 2007-2010 годы» </t>
  </si>
  <si>
    <t>стадион-площадка муниципального образовательного учреждения "Батыревская средняя школа № 1", с.Батырево Батыревского района</t>
  </si>
  <si>
    <t xml:space="preserve"> </t>
  </si>
  <si>
    <t xml:space="preserve">Лимит 
финанси-рования </t>
  </si>
  <si>
    <t>%                                         финан-сиро-вания от лимита</t>
  </si>
  <si>
    <t>%
выпол-ненных работ от лимита</t>
  </si>
  <si>
    <t>Фактичес-кое финанси-рование выполнен-ных работ
и аванси-рование</t>
  </si>
  <si>
    <t>терапевтический корпус государственного учреждения здраво-охранения "Республиканский кардиологический диспансер", г.Чебоксары</t>
  </si>
  <si>
    <t>Министерство градостроительства и развития общественной инфраструктуры Чувашской  Республики</t>
  </si>
  <si>
    <t>Республиканская целевая программа "Ускоренное развитие улично-дорожной сети городских округов Чувашской Республики на 2008-2011 годы"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</si>
  <si>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</si>
  <si>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реконструкция здания государственного учреждения культуры «Чувашская государственная филармония», г. Чебоксары </t>
  </si>
  <si>
    <t>реконструкция здания государственного учреждения культуры «Чувашский государственный художественый музей»,                                г. Чебоксары</t>
  </si>
  <si>
    <t>реконструкция здания государственного учреждения культуры «Чувашский государственный театр оперы и балета», 
г. Чебоксары</t>
  </si>
  <si>
    <t>реконструкция здания государственного учреждения культуры «Национальная библиотека Чувашской Республики»,                           г. Чебоксары</t>
  </si>
  <si>
    <t>Республиканская целевая программа "Обеспечение населения Чувашской Республики качественной питьевой водой на 2005-2008 годы"</t>
  </si>
  <si>
    <t>реконструкция  здания  поликлиники  и  стационара (вторая очередь − стационар),  г.Чебоксары</t>
  </si>
  <si>
    <t>Информация о ходе реализации республиканской адресной инвестиционной 
программы за январь-июнь 2008 года</t>
  </si>
  <si>
    <t>Приложение 2                                       к протоколу заседания Совета по инвестиционной политике от               17.07.2008 г. № 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</si>
</sst>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€-2]\ ###,000_);[Red]\([$€-2]\ ###,000\)"/>
    <numFmt numFmtId="178" formatCode="#,##0.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6"/>
      <color indexed="9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b/>
      <u val="single"/>
      <sz val="16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right" indent="1"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indent="3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164" fontId="8" fillId="0" borderId="0" xfId="0" applyNumberFormat="1" applyFont="1" applyAlignment="1">
      <alignment horizontal="right" indent="1"/>
    </xf>
    <xf numFmtId="0" fontId="3" fillId="0" borderId="0" xfId="0" applyFont="1" applyAlignment="1">
      <alignment horizontal="left" wrapText="1" indent="3"/>
    </xf>
    <xf numFmtId="2" fontId="3" fillId="0" borderId="0" xfId="0" applyNumberFormat="1" applyFont="1" applyBorder="1" applyAlignment="1">
      <alignment horizontal="left" wrapText="1"/>
    </xf>
    <xf numFmtId="2" fontId="3" fillId="0" borderId="0" xfId="0" applyNumberFormat="1" applyFont="1" applyBorder="1" applyAlignment="1">
      <alignment horizontal="left" wrapText="1" indent="2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 indent="1"/>
    </xf>
    <xf numFmtId="0" fontId="8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wrapText="1" indent="3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3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indent="3"/>
    </xf>
    <xf numFmtId="0" fontId="3" fillId="0" borderId="0" xfId="0" applyFont="1" applyAlignment="1">
      <alignment horizontal="left" indent="3"/>
    </xf>
    <xf numFmtId="164" fontId="3" fillId="0" borderId="0" xfId="0" applyNumberFormat="1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 wrapText="1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 wrapText="1"/>
    </xf>
    <xf numFmtId="164" fontId="9" fillId="0" borderId="0" xfId="0" applyNumberFormat="1" applyFont="1" applyAlignment="1">
      <alignment horizontal="right"/>
    </xf>
    <xf numFmtId="178" fontId="9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Border="1" applyAlignment="1">
      <alignment horizontal="right" wrapText="1"/>
    </xf>
    <xf numFmtId="178" fontId="3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1"/>
  <sheetViews>
    <sheetView tabSelected="1" zoomScale="60" zoomScaleNormal="60" workbookViewId="0" topLeftCell="A1">
      <selection activeCell="F2" sqref="F2"/>
    </sheetView>
  </sheetViews>
  <sheetFormatPr defaultColWidth="9.00390625" defaultRowHeight="12.75"/>
  <cols>
    <col min="1" max="1" width="39.875" style="1" customWidth="1"/>
    <col min="2" max="2" width="16.125" style="2" customWidth="1"/>
    <col min="3" max="3" width="15.625" style="2" customWidth="1"/>
    <col min="4" max="4" width="11.875" style="2" customWidth="1"/>
    <col min="5" max="5" width="15.25390625" style="4" customWidth="1"/>
    <col min="6" max="6" width="12.25390625" style="4" customWidth="1"/>
    <col min="7" max="7" width="15.625" style="4" customWidth="1"/>
    <col min="8" max="8" width="14.625" style="4" customWidth="1"/>
    <col min="9" max="9" width="22.25390625" style="4" customWidth="1"/>
    <col min="10" max="16384" width="9.125" style="4" customWidth="1"/>
  </cols>
  <sheetData>
    <row r="1" spans="4:8" ht="79.5" customHeight="1">
      <c r="D1" s="3" t="s">
        <v>33</v>
      </c>
      <c r="F1" s="70" t="s">
        <v>171</v>
      </c>
      <c r="G1" s="70"/>
      <c r="H1" s="70"/>
    </row>
    <row r="2" spans="2:4" ht="18" customHeight="1">
      <c r="B2" s="5"/>
      <c r="C2" s="5"/>
      <c r="D2" s="6"/>
    </row>
    <row r="3" spans="1:8" ht="57" customHeight="1">
      <c r="A3" s="69" t="s">
        <v>170</v>
      </c>
      <c r="B3" s="69"/>
      <c r="C3" s="69"/>
      <c r="D3" s="69"/>
      <c r="E3" s="69"/>
      <c r="F3" s="69"/>
      <c r="G3" s="69"/>
      <c r="H3" s="69"/>
    </row>
    <row r="4" spans="1:8" ht="27" customHeight="1">
      <c r="A4" s="7"/>
      <c r="B4" s="7"/>
      <c r="C4" s="7"/>
      <c r="D4" s="7"/>
      <c r="G4" s="68" t="s">
        <v>31</v>
      </c>
      <c r="H4" s="68"/>
    </row>
    <row r="5" spans="1:16" ht="189.75" customHeight="1">
      <c r="A5" s="8" t="s">
        <v>13</v>
      </c>
      <c r="B5" s="8" t="s">
        <v>156</v>
      </c>
      <c r="C5" s="9" t="s">
        <v>45</v>
      </c>
      <c r="D5" s="10" t="s">
        <v>157</v>
      </c>
      <c r="E5" s="10" t="s">
        <v>128</v>
      </c>
      <c r="F5" s="10" t="s">
        <v>158</v>
      </c>
      <c r="G5" s="8" t="s">
        <v>159</v>
      </c>
      <c r="H5" s="10" t="s">
        <v>94</v>
      </c>
      <c r="I5" s="11" t="s">
        <v>46</v>
      </c>
      <c r="P5" s="4" t="s">
        <v>155</v>
      </c>
    </row>
    <row r="6" spans="2:8" ht="20.25">
      <c r="B6" s="7"/>
      <c r="C6" s="7"/>
      <c r="D6" s="12"/>
      <c r="H6" s="2"/>
    </row>
    <row r="7" spans="1:8" s="15" customFormat="1" ht="42" customHeight="1">
      <c r="A7" s="13" t="s">
        <v>25</v>
      </c>
      <c r="B7" s="43">
        <f>SUM(B9:B19)</f>
        <v>6202314.1</v>
      </c>
      <c r="C7" s="43">
        <f>SUM(C9:C19)</f>
        <v>1698437.8</v>
      </c>
      <c r="D7" s="44">
        <f>C7/B7*100</f>
        <v>27.383937230782944</v>
      </c>
      <c r="E7" s="43">
        <f>SUM(E9:E19)</f>
        <v>1125647.2</v>
      </c>
      <c r="F7" s="44">
        <f>E7/B7*100</f>
        <v>18.148826097020788</v>
      </c>
      <c r="G7" s="43">
        <f>SUM(G9:G19)</f>
        <v>1305404.7000000002</v>
      </c>
      <c r="H7" s="43">
        <f>C7-G7</f>
        <v>393033.09999999986</v>
      </c>
    </row>
    <row r="8" spans="1:10" s="17" customFormat="1" ht="21.75" customHeight="1">
      <c r="A8" s="16" t="s">
        <v>11</v>
      </c>
      <c r="B8" s="45"/>
      <c r="C8" s="45"/>
      <c r="D8" s="44"/>
      <c r="E8" s="46"/>
      <c r="F8" s="44"/>
      <c r="G8" s="46"/>
      <c r="H8" s="47"/>
      <c r="I8" s="66">
        <f>B7-B16-B17-B19</f>
        <v>2459432.6999999997</v>
      </c>
      <c r="J8" s="17">
        <f>I8/B7*100</f>
        <v>39.65346901731404</v>
      </c>
    </row>
    <row r="9" spans="1:8" s="17" customFormat="1" ht="23.25" customHeight="1">
      <c r="A9" s="16" t="s">
        <v>44</v>
      </c>
      <c r="B9" s="45">
        <f>B24</f>
        <v>198100</v>
      </c>
      <c r="C9" s="45">
        <f>C24</f>
        <v>65600</v>
      </c>
      <c r="D9" s="46">
        <f>C9/B9*100</f>
        <v>33.11458859162039</v>
      </c>
      <c r="E9" s="45">
        <f>E24</f>
        <v>54392.9</v>
      </c>
      <c r="F9" s="46">
        <f aca="true" t="shared" si="0" ref="F9:F86">E9/B9*100</f>
        <v>27.457294295810197</v>
      </c>
      <c r="G9" s="45">
        <f>G24</f>
        <v>44098.299999999996</v>
      </c>
      <c r="H9" s="47">
        <f aca="true" t="shared" si="1" ref="H9:H86">C9-G9</f>
        <v>21501.700000000004</v>
      </c>
    </row>
    <row r="10" spans="1:8" s="17" customFormat="1" ht="23.25" customHeight="1">
      <c r="A10" s="16" t="s">
        <v>19</v>
      </c>
      <c r="B10" s="45">
        <f>B44</f>
        <v>343376.5</v>
      </c>
      <c r="C10" s="45">
        <f>C44</f>
        <v>300107.69999999995</v>
      </c>
      <c r="D10" s="46">
        <f>C10/B10*100</f>
        <v>87.399021191025</v>
      </c>
      <c r="E10" s="45">
        <f>E44</f>
        <v>214860.1</v>
      </c>
      <c r="F10" s="46">
        <f t="shared" si="0"/>
        <v>62.57274449474557</v>
      </c>
      <c r="G10" s="45">
        <f>G44</f>
        <v>259829.30000000002</v>
      </c>
      <c r="H10" s="47">
        <f t="shared" si="1"/>
        <v>40278.399999999936</v>
      </c>
    </row>
    <row r="11" spans="1:8" s="17" customFormat="1" ht="40.5">
      <c r="A11" s="16" t="s">
        <v>26</v>
      </c>
      <c r="B11" s="45">
        <f>B57</f>
        <v>569000</v>
      </c>
      <c r="C11" s="45">
        <f>C57</f>
        <v>69949.9</v>
      </c>
      <c r="D11" s="46">
        <f>C11/B11*100</f>
        <v>12.293479789103689</v>
      </c>
      <c r="E11" s="45">
        <f>E57</f>
        <v>81629.7</v>
      </c>
      <c r="F11" s="46">
        <f t="shared" si="0"/>
        <v>14.34616871704745</v>
      </c>
      <c r="G11" s="45">
        <f>G57</f>
        <v>63262.5</v>
      </c>
      <c r="H11" s="47">
        <f t="shared" si="1"/>
        <v>6687.399999999994</v>
      </c>
    </row>
    <row r="12" spans="1:8" s="17" customFormat="1" ht="20.25">
      <c r="A12" s="16" t="s">
        <v>136</v>
      </c>
      <c r="B12" s="45">
        <f>B81</f>
        <v>1516.2</v>
      </c>
      <c r="C12" s="45">
        <f>C81</f>
        <v>1516.2</v>
      </c>
      <c r="D12" s="46">
        <f>C12/B12*100</f>
        <v>100</v>
      </c>
      <c r="E12" s="45">
        <f>E81</f>
        <v>1516.2</v>
      </c>
      <c r="F12" s="46">
        <f t="shared" si="0"/>
        <v>100</v>
      </c>
      <c r="G12" s="45">
        <f>G81</f>
        <v>1516.2</v>
      </c>
      <c r="H12" s="47">
        <f t="shared" si="1"/>
        <v>0</v>
      </c>
    </row>
    <row r="13" spans="1:8" s="17" customFormat="1" ht="22.5" customHeight="1">
      <c r="A13" s="16" t="s">
        <v>23</v>
      </c>
      <c r="B13" s="45">
        <f>B86</f>
        <v>472614</v>
      </c>
      <c r="C13" s="45">
        <f>C86</f>
        <v>410104.3</v>
      </c>
      <c r="D13" s="46">
        <f aca="true" t="shared" si="2" ref="D13:D19">C13/B13*100</f>
        <v>86.77362498783361</v>
      </c>
      <c r="E13" s="46">
        <f>E86</f>
        <v>244240.3</v>
      </c>
      <c r="F13" s="46">
        <f t="shared" si="0"/>
        <v>51.678600295378466</v>
      </c>
      <c r="G13" s="45">
        <f>G86</f>
        <v>310000.4</v>
      </c>
      <c r="H13" s="47">
        <f t="shared" si="1"/>
        <v>100103.89999999997</v>
      </c>
    </row>
    <row r="14" spans="1:8" s="17" customFormat="1" ht="24.75" customHeight="1">
      <c r="A14" s="16" t="s">
        <v>20</v>
      </c>
      <c r="B14" s="45">
        <f>B107</f>
        <v>500</v>
      </c>
      <c r="C14" s="45">
        <f>C107</f>
        <v>0</v>
      </c>
      <c r="D14" s="46">
        <f t="shared" si="2"/>
        <v>0</v>
      </c>
      <c r="E14" s="45">
        <f>E107</f>
        <v>0</v>
      </c>
      <c r="F14" s="46">
        <f t="shared" si="0"/>
        <v>0</v>
      </c>
      <c r="G14" s="45">
        <f>G107</f>
        <v>0</v>
      </c>
      <c r="H14" s="47">
        <f t="shared" si="1"/>
        <v>0</v>
      </c>
    </row>
    <row r="15" spans="1:8" s="17" customFormat="1" ht="40.5">
      <c r="A15" s="16" t="s">
        <v>24</v>
      </c>
      <c r="B15" s="45">
        <f>B112</f>
        <v>299900</v>
      </c>
      <c r="C15" s="45">
        <f>C112</f>
        <v>215305.5</v>
      </c>
      <c r="D15" s="46">
        <f t="shared" si="2"/>
        <v>71.79243081027009</v>
      </c>
      <c r="E15" s="45">
        <f>E112</f>
        <v>144200</v>
      </c>
      <c r="F15" s="46">
        <f t="shared" si="0"/>
        <v>48.08269423141047</v>
      </c>
      <c r="G15" s="45">
        <f>G112</f>
        <v>137354.4</v>
      </c>
      <c r="H15" s="47">
        <f t="shared" si="1"/>
        <v>77951.1</v>
      </c>
    </row>
    <row r="16" spans="1:8" s="17" customFormat="1" ht="20.25">
      <c r="A16" s="16" t="s">
        <v>21</v>
      </c>
      <c r="B16" s="45">
        <f>B132</f>
        <v>17790</v>
      </c>
      <c r="C16" s="45">
        <f>C132</f>
        <v>0</v>
      </c>
      <c r="D16" s="46">
        <f t="shared" si="2"/>
        <v>0</v>
      </c>
      <c r="E16" s="46">
        <f>E132</f>
        <v>0</v>
      </c>
      <c r="F16" s="46">
        <f t="shared" si="0"/>
        <v>0</v>
      </c>
      <c r="G16" s="46">
        <f>G132</f>
        <v>0</v>
      </c>
      <c r="H16" s="47">
        <f t="shared" si="1"/>
        <v>0</v>
      </c>
    </row>
    <row r="17" spans="1:8" s="17" customFormat="1" ht="20.25">
      <c r="A17" s="16" t="s">
        <v>129</v>
      </c>
      <c r="B17" s="45">
        <f>B137</f>
        <v>3662091.4</v>
      </c>
      <c r="C17" s="45">
        <f>C137</f>
        <v>284563.7</v>
      </c>
      <c r="D17" s="46">
        <f t="shared" si="2"/>
        <v>7.770524241967309</v>
      </c>
      <c r="E17" s="45">
        <f>E137</f>
        <v>253729.8</v>
      </c>
      <c r="F17" s="46">
        <f t="shared" si="0"/>
        <v>6.928549079905542</v>
      </c>
      <c r="G17" s="45">
        <f>G137</f>
        <v>284563.7</v>
      </c>
      <c r="H17" s="47">
        <f t="shared" si="1"/>
        <v>0</v>
      </c>
    </row>
    <row r="18" spans="1:8" s="17" customFormat="1" ht="40.5">
      <c r="A18" s="16" t="s">
        <v>22</v>
      </c>
      <c r="B18" s="45">
        <f>B152</f>
        <v>574426</v>
      </c>
      <c r="C18" s="45">
        <f>C152</f>
        <v>305084.8</v>
      </c>
      <c r="D18" s="46">
        <f t="shared" si="2"/>
        <v>53.11124496453851</v>
      </c>
      <c r="E18" s="45">
        <f>E152</f>
        <v>107439.69999999998</v>
      </c>
      <c r="F18" s="46">
        <f t="shared" si="0"/>
        <v>18.70383652550546</v>
      </c>
      <c r="G18" s="45">
        <f>G152</f>
        <v>183448.1</v>
      </c>
      <c r="H18" s="47">
        <f t="shared" si="1"/>
        <v>121636.69999999998</v>
      </c>
    </row>
    <row r="19" spans="1:8" s="17" customFormat="1" ht="20.25">
      <c r="A19" s="16" t="s">
        <v>27</v>
      </c>
      <c r="B19" s="45">
        <f>B193</f>
        <v>63000</v>
      </c>
      <c r="C19" s="45">
        <f>C193</f>
        <v>46205.7</v>
      </c>
      <c r="D19" s="46">
        <f t="shared" si="2"/>
        <v>73.34238095238095</v>
      </c>
      <c r="E19" s="45">
        <f>E193</f>
        <v>23638.5</v>
      </c>
      <c r="F19" s="46">
        <f t="shared" si="0"/>
        <v>37.52142857142857</v>
      </c>
      <c r="G19" s="45">
        <f>G193</f>
        <v>21331.800000000003</v>
      </c>
      <c r="H19" s="47">
        <f t="shared" si="1"/>
        <v>24873.899999999994</v>
      </c>
    </row>
    <row r="20" spans="1:8" s="17" customFormat="1" ht="15" customHeight="1">
      <c r="A20" s="16"/>
      <c r="B20" s="45"/>
      <c r="C20" s="45"/>
      <c r="D20" s="44"/>
      <c r="E20" s="46"/>
      <c r="F20" s="44"/>
      <c r="G20" s="46"/>
      <c r="H20" s="43"/>
    </row>
    <row r="21" spans="1:8" s="17" customFormat="1" ht="22.5" customHeight="1">
      <c r="A21" s="16" t="s">
        <v>93</v>
      </c>
      <c r="B21" s="45"/>
      <c r="C21" s="45"/>
      <c r="D21" s="44"/>
      <c r="E21" s="46"/>
      <c r="F21" s="44"/>
      <c r="G21" s="46"/>
      <c r="H21" s="43"/>
    </row>
    <row r="22" spans="1:9" s="17" customFormat="1" ht="25.5" customHeight="1">
      <c r="A22" s="18" t="s">
        <v>50</v>
      </c>
      <c r="B22" s="45">
        <f>B26+B46+B59+B88+B114+B154+B195+B139</f>
        <v>5858007.9</v>
      </c>
      <c r="C22" s="45">
        <f>C26+C46+C59+C88+C114+C154+C195+C139</f>
        <v>1386421.5999999999</v>
      </c>
      <c r="D22" s="46">
        <f>C22/B22*100</f>
        <v>23.667117280603186</v>
      </c>
      <c r="E22" s="45">
        <f>E26+E46+E59+E88+E114+E154+E195+E139</f>
        <v>983647.5999999999</v>
      </c>
      <c r="F22" s="46">
        <f t="shared" si="0"/>
        <v>16.79150347339067</v>
      </c>
      <c r="G22" s="45">
        <f>G26+G46+G59+G88+G114+G154+G195+G139</f>
        <v>1102419.2</v>
      </c>
      <c r="H22" s="47">
        <f t="shared" si="1"/>
        <v>284002.3999999999</v>
      </c>
      <c r="I22" s="17">
        <f>B22/B7*100</f>
        <v>94.44874615427814</v>
      </c>
    </row>
    <row r="23" spans="1:8" s="17" customFormat="1" ht="25.5" customHeight="1">
      <c r="A23" s="18" t="s">
        <v>61</v>
      </c>
      <c r="B23" s="45">
        <f>B134+B102+B201+B83+B109+B129</f>
        <v>344306.2</v>
      </c>
      <c r="C23" s="45">
        <f>C134+C102+C201+C83+C109+C129</f>
        <v>312016.2</v>
      </c>
      <c r="D23" s="46">
        <f>C23/B23*100</f>
        <v>90.62171985285191</v>
      </c>
      <c r="E23" s="45">
        <f>E134+E102+E201+E83+E109+E129</f>
        <v>141999.6</v>
      </c>
      <c r="F23" s="46">
        <f t="shared" si="0"/>
        <v>41.242243096406625</v>
      </c>
      <c r="G23" s="45">
        <f>G134+G102+G201+G83+G109+G129</f>
        <v>202985.50000000003</v>
      </c>
      <c r="H23" s="47">
        <f t="shared" si="1"/>
        <v>109030.69999999998</v>
      </c>
    </row>
    <row r="24" spans="1:8" s="15" customFormat="1" ht="56.25" customHeight="1">
      <c r="A24" s="19" t="s">
        <v>2</v>
      </c>
      <c r="B24" s="44">
        <f>B26</f>
        <v>198100</v>
      </c>
      <c r="C24" s="44">
        <f>C26</f>
        <v>65600</v>
      </c>
      <c r="D24" s="44">
        <f>C24/B24*100</f>
        <v>33.11458859162039</v>
      </c>
      <c r="E24" s="44">
        <f>E26</f>
        <v>54392.9</v>
      </c>
      <c r="F24" s="44">
        <f t="shared" si="0"/>
        <v>27.457294295810197</v>
      </c>
      <c r="G24" s="44">
        <f>G26</f>
        <v>44098.299999999996</v>
      </c>
      <c r="H24" s="43">
        <f t="shared" si="1"/>
        <v>21501.700000000004</v>
      </c>
    </row>
    <row r="25" spans="1:8" s="17" customFormat="1" ht="24.75" customHeight="1">
      <c r="A25" s="20" t="s">
        <v>11</v>
      </c>
      <c r="B25" s="46"/>
      <c r="C25" s="45"/>
      <c r="D25" s="44"/>
      <c r="E25" s="46"/>
      <c r="F25" s="44"/>
      <c r="G25" s="46"/>
      <c r="H25" s="43"/>
    </row>
    <row r="26" spans="1:8" s="17" customFormat="1" ht="24.75" customHeight="1">
      <c r="A26" s="21" t="s">
        <v>50</v>
      </c>
      <c r="B26" s="44">
        <f>B27</f>
        <v>198100</v>
      </c>
      <c r="C26" s="44">
        <f>C27</f>
        <v>65600</v>
      </c>
      <c r="D26" s="44">
        <f>C26/B26*100</f>
        <v>33.11458859162039</v>
      </c>
      <c r="E26" s="44">
        <f>E27</f>
        <v>54392.9</v>
      </c>
      <c r="F26" s="44">
        <f t="shared" si="0"/>
        <v>27.457294295810197</v>
      </c>
      <c r="G26" s="44">
        <f>G27</f>
        <v>44098.299999999996</v>
      </c>
      <c r="H26" s="43">
        <f t="shared" si="1"/>
        <v>21501.700000000004</v>
      </c>
    </row>
    <row r="27" spans="1:8" s="17" customFormat="1" ht="111.75" customHeight="1">
      <c r="A27" s="22" t="s">
        <v>51</v>
      </c>
      <c r="B27" s="48">
        <f>B30+B33+B36+B38+B40+B42</f>
        <v>198100</v>
      </c>
      <c r="C27" s="48">
        <f>C30+C33+C36+C38+C40+C42</f>
        <v>65600</v>
      </c>
      <c r="D27" s="48">
        <f>C27/B27*100</f>
        <v>33.11458859162039</v>
      </c>
      <c r="E27" s="48">
        <f>E30+E33+E36+E38+E40+E42</f>
        <v>54392.9</v>
      </c>
      <c r="F27" s="48">
        <f t="shared" si="0"/>
        <v>27.457294295810197</v>
      </c>
      <c r="G27" s="48">
        <f>G30+G33+G36+G38+G40+G42</f>
        <v>44098.299999999996</v>
      </c>
      <c r="H27" s="49">
        <f t="shared" si="1"/>
        <v>21501.700000000004</v>
      </c>
    </row>
    <row r="28" spans="1:8" s="17" customFormat="1" ht="89.25" customHeight="1">
      <c r="A28" s="24" t="s">
        <v>54</v>
      </c>
      <c r="B28" s="46"/>
      <c r="C28" s="45"/>
      <c r="D28" s="44"/>
      <c r="E28" s="46"/>
      <c r="F28" s="44"/>
      <c r="G28" s="46"/>
      <c r="H28" s="43"/>
    </row>
    <row r="29" spans="1:8" s="17" customFormat="1" ht="57.75" customHeight="1">
      <c r="A29" s="16" t="s">
        <v>95</v>
      </c>
      <c r="B29" s="46"/>
      <c r="C29" s="45"/>
      <c r="D29" s="44"/>
      <c r="E29" s="46"/>
      <c r="F29" s="44"/>
      <c r="G29" s="46"/>
      <c r="H29" s="43"/>
    </row>
    <row r="30" spans="1:8" s="17" customFormat="1" ht="87" customHeight="1">
      <c r="A30" s="25" t="s">
        <v>96</v>
      </c>
      <c r="B30" s="46">
        <v>100000</v>
      </c>
      <c r="C30" s="45">
        <v>10000</v>
      </c>
      <c r="D30" s="46">
        <f>C30/B30*100</f>
        <v>10</v>
      </c>
      <c r="E30" s="46">
        <v>2800</v>
      </c>
      <c r="F30" s="46">
        <f t="shared" si="0"/>
        <v>2.8000000000000003</v>
      </c>
      <c r="G30" s="46">
        <v>2800</v>
      </c>
      <c r="H30" s="47">
        <f t="shared" si="1"/>
        <v>7200</v>
      </c>
    </row>
    <row r="31" spans="1:8" s="17" customFormat="1" ht="48" customHeight="1">
      <c r="A31" s="26" t="s">
        <v>97</v>
      </c>
      <c r="B31" s="46">
        <v>2800</v>
      </c>
      <c r="C31" s="45">
        <v>2800</v>
      </c>
      <c r="D31" s="46">
        <f>C31/B31*100</f>
        <v>100</v>
      </c>
      <c r="E31" s="46">
        <v>2800</v>
      </c>
      <c r="F31" s="46">
        <f t="shared" si="0"/>
        <v>100</v>
      </c>
      <c r="G31" s="46">
        <v>2800</v>
      </c>
      <c r="H31" s="47">
        <f t="shared" si="1"/>
        <v>0</v>
      </c>
    </row>
    <row r="32" spans="1:8" s="17" customFormat="1" ht="45.75" customHeight="1">
      <c r="A32" s="16" t="s">
        <v>98</v>
      </c>
      <c r="B32" s="46"/>
      <c r="C32" s="45"/>
      <c r="D32" s="44"/>
      <c r="E32" s="46"/>
      <c r="F32" s="44"/>
      <c r="G32" s="46"/>
      <c r="H32" s="43"/>
    </row>
    <row r="33" spans="1:8" s="17" customFormat="1" ht="88.5" customHeight="1">
      <c r="A33" s="25" t="s">
        <v>99</v>
      </c>
      <c r="B33" s="46">
        <v>20000</v>
      </c>
      <c r="C33" s="45">
        <v>1000</v>
      </c>
      <c r="D33" s="46">
        <f>C33/B33*100</f>
        <v>5</v>
      </c>
      <c r="E33" s="46">
        <v>980</v>
      </c>
      <c r="F33" s="46">
        <f t="shared" si="0"/>
        <v>4.9</v>
      </c>
      <c r="G33" s="46">
        <v>980</v>
      </c>
      <c r="H33" s="47">
        <f t="shared" si="1"/>
        <v>20</v>
      </c>
    </row>
    <row r="34" spans="1:8" s="17" customFormat="1" ht="48.75" customHeight="1">
      <c r="A34" s="26" t="s">
        <v>97</v>
      </c>
      <c r="B34" s="46">
        <v>980</v>
      </c>
      <c r="C34" s="45">
        <v>980</v>
      </c>
      <c r="D34" s="46">
        <f>C34/B34*100</f>
        <v>100</v>
      </c>
      <c r="E34" s="46">
        <v>980</v>
      </c>
      <c r="F34" s="46">
        <f t="shared" si="0"/>
        <v>100</v>
      </c>
      <c r="G34" s="46">
        <v>980</v>
      </c>
      <c r="H34" s="47">
        <f t="shared" si="1"/>
        <v>0</v>
      </c>
    </row>
    <row r="35" spans="1:8" s="17" customFormat="1" ht="45" customHeight="1">
      <c r="A35" s="16" t="s">
        <v>100</v>
      </c>
      <c r="B35" s="46"/>
      <c r="C35" s="45"/>
      <c r="D35" s="44"/>
      <c r="E35" s="46"/>
      <c r="F35" s="44"/>
      <c r="G35" s="46"/>
      <c r="H35" s="43"/>
    </row>
    <row r="36" spans="1:8" s="17" customFormat="1" ht="64.5" customHeight="1">
      <c r="A36" s="25" t="s">
        <v>101</v>
      </c>
      <c r="B36" s="46">
        <v>15000</v>
      </c>
      <c r="C36" s="45">
        <v>15000</v>
      </c>
      <c r="D36" s="46">
        <f>C36/B36*100</f>
        <v>100</v>
      </c>
      <c r="E36" s="46">
        <v>13596.5</v>
      </c>
      <c r="F36" s="46">
        <f t="shared" si="0"/>
        <v>90.64333333333333</v>
      </c>
      <c r="G36" s="46">
        <v>12482.6</v>
      </c>
      <c r="H36" s="47">
        <f t="shared" si="1"/>
        <v>2517.3999999999996</v>
      </c>
    </row>
    <row r="37" spans="1:8" s="17" customFormat="1" ht="47.25" customHeight="1">
      <c r="A37" s="16" t="s">
        <v>102</v>
      </c>
      <c r="B37" s="46"/>
      <c r="C37" s="45"/>
      <c r="D37" s="44"/>
      <c r="E37" s="46"/>
      <c r="F37" s="44"/>
      <c r="G37" s="46"/>
      <c r="H37" s="43"/>
    </row>
    <row r="38" spans="1:8" s="17" customFormat="1" ht="68.25" customHeight="1">
      <c r="A38" s="25" t="s">
        <v>103</v>
      </c>
      <c r="B38" s="46">
        <v>10600</v>
      </c>
      <c r="C38" s="45">
        <v>10600</v>
      </c>
      <c r="D38" s="46">
        <f>C38/B38*100</f>
        <v>100</v>
      </c>
      <c r="E38" s="46">
        <v>10159.8</v>
      </c>
      <c r="F38" s="46">
        <f t="shared" si="0"/>
        <v>95.84716981132074</v>
      </c>
      <c r="G38" s="46">
        <v>8300</v>
      </c>
      <c r="H38" s="47">
        <f t="shared" si="1"/>
        <v>2300</v>
      </c>
    </row>
    <row r="39" spans="1:8" s="17" customFormat="1" ht="51.75" customHeight="1">
      <c r="A39" s="16" t="s">
        <v>35</v>
      </c>
      <c r="B39" s="50"/>
      <c r="C39" s="45"/>
      <c r="D39" s="44"/>
      <c r="E39" s="46"/>
      <c r="F39" s="44"/>
      <c r="G39" s="46"/>
      <c r="H39" s="43"/>
    </row>
    <row r="40" spans="1:8" s="17" customFormat="1" ht="67.5" customHeight="1">
      <c r="A40" s="25" t="s">
        <v>37</v>
      </c>
      <c r="B40" s="50">
        <v>32500</v>
      </c>
      <c r="C40" s="45">
        <v>22000</v>
      </c>
      <c r="D40" s="46">
        <f>C40/B40*100</f>
        <v>67.6923076923077</v>
      </c>
      <c r="E40" s="46">
        <v>20648.2</v>
      </c>
      <c r="F40" s="46">
        <f t="shared" si="0"/>
        <v>63.532923076923076</v>
      </c>
      <c r="G40" s="46">
        <v>13327.3</v>
      </c>
      <c r="H40" s="47">
        <f t="shared" si="1"/>
        <v>8672.7</v>
      </c>
    </row>
    <row r="41" spans="1:8" s="17" customFormat="1" ht="49.5" customHeight="1">
      <c r="A41" s="16" t="s">
        <v>104</v>
      </c>
      <c r="B41" s="50"/>
      <c r="C41" s="45"/>
      <c r="D41" s="44"/>
      <c r="E41" s="46"/>
      <c r="F41" s="44"/>
      <c r="G41" s="46"/>
      <c r="H41" s="43"/>
    </row>
    <row r="42" spans="1:8" s="17" customFormat="1" ht="69" customHeight="1">
      <c r="A42" s="25" t="s">
        <v>105</v>
      </c>
      <c r="B42" s="50">
        <v>20000</v>
      </c>
      <c r="C42" s="45">
        <v>7000</v>
      </c>
      <c r="D42" s="46">
        <f>C42/B42*100</f>
        <v>35</v>
      </c>
      <c r="E42" s="46">
        <v>6208.4</v>
      </c>
      <c r="F42" s="46">
        <f t="shared" si="0"/>
        <v>31.041999999999998</v>
      </c>
      <c r="G42" s="46">
        <v>6208.4</v>
      </c>
      <c r="H42" s="47">
        <f t="shared" si="1"/>
        <v>791.6000000000004</v>
      </c>
    </row>
    <row r="43" spans="1:8" s="17" customFormat="1" ht="50.25" customHeight="1">
      <c r="A43" s="26" t="s">
        <v>97</v>
      </c>
      <c r="B43" s="50">
        <v>800</v>
      </c>
      <c r="C43" s="45">
        <v>800</v>
      </c>
      <c r="D43" s="46">
        <f>C43/B43*100</f>
        <v>100</v>
      </c>
      <c r="E43" s="46">
        <v>800</v>
      </c>
      <c r="F43" s="46">
        <f t="shared" si="0"/>
        <v>100</v>
      </c>
      <c r="G43" s="46">
        <v>800</v>
      </c>
      <c r="H43" s="47">
        <f t="shared" si="1"/>
        <v>0</v>
      </c>
    </row>
    <row r="44" spans="1:8" s="15" customFormat="1" ht="49.5" customHeight="1">
      <c r="A44" s="27" t="s">
        <v>3</v>
      </c>
      <c r="B44" s="44">
        <f>B46</f>
        <v>343376.5</v>
      </c>
      <c r="C44" s="44">
        <f>C46</f>
        <v>300107.69999999995</v>
      </c>
      <c r="D44" s="44">
        <f>C44/B44*100</f>
        <v>87.399021191025</v>
      </c>
      <c r="E44" s="44">
        <f>E46</f>
        <v>214860.1</v>
      </c>
      <c r="F44" s="44">
        <f t="shared" si="0"/>
        <v>62.57274449474557</v>
      </c>
      <c r="G44" s="44">
        <f>G46</f>
        <v>259829.30000000002</v>
      </c>
      <c r="H44" s="43">
        <f t="shared" si="1"/>
        <v>40278.399999999936</v>
      </c>
    </row>
    <row r="45" spans="1:8" s="17" customFormat="1" ht="21" customHeight="1">
      <c r="A45" s="16" t="s">
        <v>11</v>
      </c>
      <c r="B45" s="46"/>
      <c r="C45" s="45"/>
      <c r="D45" s="44"/>
      <c r="E45" s="46"/>
      <c r="F45" s="44"/>
      <c r="G45" s="46"/>
      <c r="H45" s="43"/>
    </row>
    <row r="46" spans="1:8" s="17" customFormat="1" ht="26.25" customHeight="1">
      <c r="A46" s="21" t="s">
        <v>50</v>
      </c>
      <c r="B46" s="44">
        <f>B47</f>
        <v>343376.5</v>
      </c>
      <c r="C46" s="44">
        <f>C47</f>
        <v>300107.69999999995</v>
      </c>
      <c r="D46" s="44">
        <f>C46/B46*100</f>
        <v>87.399021191025</v>
      </c>
      <c r="E46" s="44">
        <f>E47</f>
        <v>214860.1</v>
      </c>
      <c r="F46" s="44">
        <f t="shared" si="0"/>
        <v>62.57274449474557</v>
      </c>
      <c r="G46" s="44">
        <f>G47</f>
        <v>259829.30000000002</v>
      </c>
      <c r="H46" s="43">
        <f t="shared" si="1"/>
        <v>40278.399999999936</v>
      </c>
    </row>
    <row r="47" spans="1:9" s="17" customFormat="1" ht="138" customHeight="1">
      <c r="A47" s="22" t="s">
        <v>106</v>
      </c>
      <c r="B47" s="46">
        <f>B49+SUM(B52:B56)</f>
        <v>343376.5</v>
      </c>
      <c r="C47" s="46">
        <f>C49+SUM(C52:C56)</f>
        <v>300107.69999999995</v>
      </c>
      <c r="D47" s="46">
        <f>C47/B47*100</f>
        <v>87.399021191025</v>
      </c>
      <c r="E47" s="46">
        <f>E49+SUM(E52:E56)</f>
        <v>214860.1</v>
      </c>
      <c r="F47" s="46">
        <f t="shared" si="0"/>
        <v>62.57274449474557</v>
      </c>
      <c r="G47" s="46">
        <f>G49+SUM(G52:G56)</f>
        <v>259829.30000000002</v>
      </c>
      <c r="H47" s="47">
        <f t="shared" si="1"/>
        <v>40278.399999999936</v>
      </c>
      <c r="I47" s="23"/>
    </row>
    <row r="48" spans="1:8" s="17" customFormat="1" ht="150" customHeight="1">
      <c r="A48" s="24" t="s">
        <v>126</v>
      </c>
      <c r="B48" s="46"/>
      <c r="C48" s="45"/>
      <c r="D48" s="44"/>
      <c r="E48" s="46"/>
      <c r="F48" s="44"/>
      <c r="G48" s="46"/>
      <c r="H48" s="43"/>
    </row>
    <row r="49" spans="1:8" s="17" customFormat="1" ht="126.75" customHeight="1">
      <c r="A49" s="16" t="s">
        <v>167</v>
      </c>
      <c r="B49" s="46">
        <v>125000</v>
      </c>
      <c r="C49" s="45">
        <v>125000</v>
      </c>
      <c r="D49" s="46">
        <f>C49/B49*100</f>
        <v>100</v>
      </c>
      <c r="E49" s="46">
        <v>117196.9</v>
      </c>
      <c r="F49" s="46">
        <f t="shared" si="0"/>
        <v>93.75752</v>
      </c>
      <c r="G49" s="46">
        <v>118050.5</v>
      </c>
      <c r="H49" s="47">
        <f t="shared" si="1"/>
        <v>6949.5</v>
      </c>
    </row>
    <row r="50" spans="1:8" s="17" customFormat="1" ht="20.25" customHeight="1">
      <c r="A50" s="16" t="s">
        <v>11</v>
      </c>
      <c r="B50" s="46"/>
      <c r="C50" s="45"/>
      <c r="D50" s="46"/>
      <c r="E50" s="46"/>
      <c r="F50" s="46"/>
      <c r="G50" s="46"/>
      <c r="H50" s="47"/>
    </row>
    <row r="51" spans="1:8" s="17" customFormat="1" ht="50.25" customHeight="1">
      <c r="A51" s="28" t="s">
        <v>6</v>
      </c>
      <c r="B51" s="46">
        <v>5674.2</v>
      </c>
      <c r="C51" s="45">
        <v>5674.2</v>
      </c>
      <c r="D51" s="46">
        <f aca="true" t="shared" si="3" ref="D51:D57">C51/B51*100</f>
        <v>100</v>
      </c>
      <c r="E51" s="46"/>
      <c r="F51" s="46">
        <f t="shared" si="0"/>
        <v>0</v>
      </c>
      <c r="G51" s="46"/>
      <c r="H51" s="47">
        <f t="shared" si="1"/>
        <v>5674.2</v>
      </c>
    </row>
    <row r="52" spans="1:8" s="17" customFormat="1" ht="153" customHeight="1">
      <c r="A52" s="16" t="s">
        <v>166</v>
      </c>
      <c r="B52" s="46">
        <v>120000</v>
      </c>
      <c r="C52" s="45">
        <v>102800.9</v>
      </c>
      <c r="D52" s="46">
        <f t="shared" si="3"/>
        <v>85.66741666666667</v>
      </c>
      <c r="E52" s="46">
        <v>42346.8</v>
      </c>
      <c r="F52" s="46">
        <f t="shared" si="0"/>
        <v>35.289</v>
      </c>
      <c r="G52" s="46">
        <v>82423.4</v>
      </c>
      <c r="H52" s="47">
        <f t="shared" si="1"/>
        <v>20377.5</v>
      </c>
    </row>
    <row r="53" spans="1:8" s="17" customFormat="1" ht="147.75" customHeight="1">
      <c r="A53" s="16" t="s">
        <v>165</v>
      </c>
      <c r="B53" s="46">
        <v>53000</v>
      </c>
      <c r="C53" s="45">
        <v>53000</v>
      </c>
      <c r="D53" s="46">
        <f t="shared" si="3"/>
        <v>100</v>
      </c>
      <c r="E53" s="46">
        <v>52359.9</v>
      </c>
      <c r="F53" s="46">
        <f t="shared" si="0"/>
        <v>98.7922641509434</v>
      </c>
      <c r="G53" s="46">
        <v>52000</v>
      </c>
      <c r="H53" s="47">
        <f t="shared" si="1"/>
        <v>1000</v>
      </c>
    </row>
    <row r="54" spans="1:8" s="17" customFormat="1" ht="128.25" customHeight="1">
      <c r="A54" s="16" t="s">
        <v>164</v>
      </c>
      <c r="B54" s="46">
        <v>25376.5</v>
      </c>
      <c r="C54" s="45">
        <v>8306.8</v>
      </c>
      <c r="D54" s="46">
        <f t="shared" si="3"/>
        <v>32.73422260753059</v>
      </c>
      <c r="E54" s="46">
        <v>2902.7</v>
      </c>
      <c r="F54" s="46">
        <f t="shared" si="0"/>
        <v>11.438535653064843</v>
      </c>
      <c r="G54" s="46">
        <v>2902.7</v>
      </c>
      <c r="H54" s="47">
        <f t="shared" si="1"/>
        <v>5404.099999999999</v>
      </c>
    </row>
    <row r="55" spans="1:8" s="17" customFormat="1" ht="174" customHeight="1">
      <c r="A55" s="16" t="s">
        <v>52</v>
      </c>
      <c r="B55" s="46">
        <v>15000</v>
      </c>
      <c r="C55" s="45">
        <v>11000</v>
      </c>
      <c r="D55" s="46">
        <f t="shared" si="3"/>
        <v>73.33333333333333</v>
      </c>
      <c r="E55" s="46">
        <v>53.8</v>
      </c>
      <c r="F55" s="46">
        <f t="shared" si="0"/>
        <v>0.35866666666666663</v>
      </c>
      <c r="G55" s="46">
        <v>4452.7</v>
      </c>
      <c r="H55" s="47">
        <f t="shared" si="1"/>
        <v>6547.3</v>
      </c>
    </row>
    <row r="56" spans="1:8" s="17" customFormat="1" ht="113.25" customHeight="1">
      <c r="A56" s="5" t="s">
        <v>53</v>
      </c>
      <c r="B56" s="46">
        <v>5000</v>
      </c>
      <c r="C56" s="45"/>
      <c r="D56" s="46">
        <f t="shared" si="3"/>
        <v>0</v>
      </c>
      <c r="E56" s="46"/>
      <c r="F56" s="46">
        <f t="shared" si="0"/>
        <v>0</v>
      </c>
      <c r="G56" s="46"/>
      <c r="H56" s="47">
        <f t="shared" si="1"/>
        <v>0</v>
      </c>
    </row>
    <row r="57" spans="1:8" s="15" customFormat="1" ht="57.75" customHeight="1">
      <c r="A57" s="27" t="s">
        <v>4</v>
      </c>
      <c r="B57" s="44">
        <f>B59</f>
        <v>569000</v>
      </c>
      <c r="C57" s="44">
        <f>C59</f>
        <v>69949.9</v>
      </c>
      <c r="D57" s="44">
        <f t="shared" si="3"/>
        <v>12.293479789103689</v>
      </c>
      <c r="E57" s="44">
        <f>E59</f>
        <v>81629.7</v>
      </c>
      <c r="F57" s="44">
        <f t="shared" si="0"/>
        <v>14.34616871704745</v>
      </c>
      <c r="G57" s="44">
        <f>G59</f>
        <v>63262.5</v>
      </c>
      <c r="H57" s="43">
        <f t="shared" si="1"/>
        <v>6687.399999999994</v>
      </c>
    </row>
    <row r="58" spans="1:8" s="17" customFormat="1" ht="24.75" customHeight="1">
      <c r="A58" s="16" t="s">
        <v>11</v>
      </c>
      <c r="B58" s="46"/>
      <c r="C58" s="45"/>
      <c r="D58" s="44"/>
      <c r="E58" s="46"/>
      <c r="F58" s="44"/>
      <c r="G58" s="46"/>
      <c r="H58" s="43"/>
    </row>
    <row r="59" spans="1:8" s="17" customFormat="1" ht="23.25" customHeight="1">
      <c r="A59" s="21" t="s">
        <v>50</v>
      </c>
      <c r="B59" s="44">
        <f>B60+B78</f>
        <v>569000</v>
      </c>
      <c r="C59" s="44">
        <f>C60+C78</f>
        <v>69949.9</v>
      </c>
      <c r="D59" s="44">
        <f>C59/B59*100</f>
        <v>12.293479789103689</v>
      </c>
      <c r="E59" s="44">
        <f>E60+E78</f>
        <v>81629.7</v>
      </c>
      <c r="F59" s="44">
        <f t="shared" si="0"/>
        <v>14.34616871704745</v>
      </c>
      <c r="G59" s="44">
        <f>G60+G78</f>
        <v>63262.5</v>
      </c>
      <c r="H59" s="43">
        <f t="shared" si="1"/>
        <v>6687.399999999994</v>
      </c>
    </row>
    <row r="60" spans="1:8" s="17" customFormat="1" ht="248.25" customHeight="1">
      <c r="A60" s="29" t="s">
        <v>109</v>
      </c>
      <c r="B60" s="48">
        <f>B62</f>
        <v>169000</v>
      </c>
      <c r="C60" s="48">
        <f>C62</f>
        <v>69949.9</v>
      </c>
      <c r="D60" s="48">
        <f>C60/B60*100</f>
        <v>41.39047337278106</v>
      </c>
      <c r="E60" s="48">
        <f>E62</f>
        <v>81629.7</v>
      </c>
      <c r="F60" s="48">
        <f t="shared" si="0"/>
        <v>48.3015976331361</v>
      </c>
      <c r="G60" s="48">
        <f>G62</f>
        <v>63262.5</v>
      </c>
      <c r="H60" s="49">
        <f t="shared" si="1"/>
        <v>6687.399999999994</v>
      </c>
    </row>
    <row r="61" spans="1:8" s="17" customFormat="1" ht="112.5" customHeight="1">
      <c r="A61" s="24" t="s">
        <v>161</v>
      </c>
      <c r="B61" s="46"/>
      <c r="C61" s="45"/>
      <c r="D61" s="44"/>
      <c r="E61" s="46"/>
      <c r="F61" s="44"/>
      <c r="G61" s="46"/>
      <c r="H61" s="43"/>
    </row>
    <row r="62" spans="1:9" s="17" customFormat="1" ht="69.75" customHeight="1">
      <c r="A62" s="30" t="s">
        <v>5</v>
      </c>
      <c r="B62" s="46">
        <f>SUM(B64:B77)</f>
        <v>169000</v>
      </c>
      <c r="C62" s="46">
        <f>SUM(C64:C77)</f>
        <v>69949.9</v>
      </c>
      <c r="D62" s="46">
        <f>C62/B62*100</f>
        <v>41.39047337278106</v>
      </c>
      <c r="E62" s="46">
        <f>SUM(E64:E77)</f>
        <v>81629.7</v>
      </c>
      <c r="F62" s="46">
        <f t="shared" si="0"/>
        <v>48.3015976331361</v>
      </c>
      <c r="G62" s="46">
        <f>SUM(G64:G77)</f>
        <v>63262.5</v>
      </c>
      <c r="H62" s="47">
        <f t="shared" si="1"/>
        <v>6687.399999999994</v>
      </c>
      <c r="I62" s="31"/>
    </row>
    <row r="63" spans="1:8" s="17" customFormat="1" ht="28.5" customHeight="1">
      <c r="A63" s="30" t="s">
        <v>11</v>
      </c>
      <c r="B63" s="46"/>
      <c r="C63" s="45"/>
      <c r="D63" s="44"/>
      <c r="E63" s="46"/>
      <c r="F63" s="44"/>
      <c r="G63" s="46"/>
      <c r="H63" s="43"/>
    </row>
    <row r="64" spans="1:8" s="17" customFormat="1" ht="20.25">
      <c r="A64" s="30" t="s">
        <v>55</v>
      </c>
      <c r="B64" s="46">
        <v>6800</v>
      </c>
      <c r="C64" s="46">
        <v>4080</v>
      </c>
      <c r="D64" s="46">
        <f>C64/B64*100</f>
        <v>60</v>
      </c>
      <c r="E64" s="47">
        <v>2581.6</v>
      </c>
      <c r="F64" s="46">
        <f t="shared" si="0"/>
        <v>37.96470588235294</v>
      </c>
      <c r="G64" s="46">
        <v>3840</v>
      </c>
      <c r="H64" s="47">
        <f t="shared" si="1"/>
        <v>240</v>
      </c>
    </row>
    <row r="65" spans="1:8" s="17" customFormat="1" ht="20.25">
      <c r="A65" s="30" t="s">
        <v>131</v>
      </c>
      <c r="B65" s="46">
        <v>19000</v>
      </c>
      <c r="C65" s="46"/>
      <c r="D65" s="46">
        <v>0</v>
      </c>
      <c r="E65" s="47">
        <v>19000</v>
      </c>
      <c r="F65" s="46">
        <v>0</v>
      </c>
      <c r="G65" s="46"/>
      <c r="H65" s="47"/>
    </row>
    <row r="66" spans="1:8" s="17" customFormat="1" ht="20.25">
      <c r="A66" s="30" t="s">
        <v>28</v>
      </c>
      <c r="B66" s="50">
        <v>14900</v>
      </c>
      <c r="C66" s="46">
        <v>4470</v>
      </c>
      <c r="D66" s="46">
        <f aca="true" t="shared" si="4" ref="D66:D78">C66/B66*100</f>
        <v>30</v>
      </c>
      <c r="E66" s="47"/>
      <c r="F66" s="46">
        <f t="shared" si="0"/>
        <v>0</v>
      </c>
      <c r="G66" s="46"/>
      <c r="H66" s="47">
        <f t="shared" si="1"/>
        <v>4470</v>
      </c>
    </row>
    <row r="67" spans="1:8" s="17" customFormat="1" ht="20.25">
      <c r="A67" s="30" t="s">
        <v>30</v>
      </c>
      <c r="B67" s="50">
        <v>4200</v>
      </c>
      <c r="C67" s="46">
        <v>4200</v>
      </c>
      <c r="D67" s="46">
        <f t="shared" si="4"/>
        <v>100</v>
      </c>
      <c r="E67" s="51">
        <v>3755.7</v>
      </c>
      <c r="F67" s="46">
        <f t="shared" si="0"/>
        <v>89.42142857142856</v>
      </c>
      <c r="G67" s="46">
        <v>4200</v>
      </c>
      <c r="H67" s="47">
        <f t="shared" si="1"/>
        <v>0</v>
      </c>
    </row>
    <row r="68" spans="1:8" s="17" customFormat="1" ht="20.25">
      <c r="A68" s="30" t="s">
        <v>36</v>
      </c>
      <c r="B68" s="50">
        <v>16300</v>
      </c>
      <c r="C68" s="46">
        <v>16300</v>
      </c>
      <c r="D68" s="46">
        <f t="shared" si="4"/>
        <v>100</v>
      </c>
      <c r="E68" s="51">
        <v>16300</v>
      </c>
      <c r="F68" s="46">
        <f t="shared" si="0"/>
        <v>100</v>
      </c>
      <c r="G68" s="46">
        <v>16300</v>
      </c>
      <c r="H68" s="47">
        <f t="shared" si="1"/>
        <v>0</v>
      </c>
    </row>
    <row r="69" spans="1:8" s="17" customFormat="1" ht="20.25">
      <c r="A69" s="30" t="s">
        <v>56</v>
      </c>
      <c r="B69" s="50">
        <v>6000</v>
      </c>
      <c r="C69" s="46"/>
      <c r="D69" s="46">
        <f t="shared" si="4"/>
        <v>0</v>
      </c>
      <c r="E69" s="47"/>
      <c r="F69" s="46">
        <f t="shared" si="0"/>
        <v>0</v>
      </c>
      <c r="G69" s="46"/>
      <c r="H69" s="47">
        <f t="shared" si="1"/>
        <v>0</v>
      </c>
    </row>
    <row r="70" spans="1:8" s="17" customFormat="1" ht="20.25">
      <c r="A70" s="30" t="s">
        <v>57</v>
      </c>
      <c r="B70" s="50">
        <v>6900</v>
      </c>
      <c r="C70" s="46"/>
      <c r="D70" s="46">
        <f t="shared" si="4"/>
        <v>0</v>
      </c>
      <c r="E70" s="47"/>
      <c r="F70" s="46">
        <f t="shared" si="0"/>
        <v>0</v>
      </c>
      <c r="G70" s="46"/>
      <c r="H70" s="47">
        <f t="shared" si="1"/>
        <v>0</v>
      </c>
    </row>
    <row r="71" spans="1:8" s="17" customFormat="1" ht="20.25">
      <c r="A71" s="30" t="s">
        <v>0</v>
      </c>
      <c r="B71" s="52">
        <v>6600</v>
      </c>
      <c r="C71" s="51">
        <v>6600</v>
      </c>
      <c r="D71" s="46">
        <f t="shared" si="4"/>
        <v>100</v>
      </c>
      <c r="E71" s="51">
        <v>5684.5</v>
      </c>
      <c r="F71" s="46">
        <f t="shared" si="0"/>
        <v>86.12878787878788</v>
      </c>
      <c r="G71" s="51">
        <v>6600</v>
      </c>
      <c r="H71" s="47">
        <f t="shared" si="1"/>
        <v>0</v>
      </c>
    </row>
    <row r="72" spans="1:8" s="17" customFormat="1" ht="20.25">
      <c r="A72" s="30" t="s">
        <v>1</v>
      </c>
      <c r="B72" s="52">
        <v>12000</v>
      </c>
      <c r="C72" s="51">
        <v>8000</v>
      </c>
      <c r="D72" s="46">
        <f t="shared" si="4"/>
        <v>66.66666666666666</v>
      </c>
      <c r="E72" s="51">
        <v>8008</v>
      </c>
      <c r="F72" s="46">
        <f t="shared" si="0"/>
        <v>66.73333333333333</v>
      </c>
      <c r="G72" s="51">
        <v>6022.6</v>
      </c>
      <c r="H72" s="47">
        <f t="shared" si="1"/>
        <v>1977.3999999999996</v>
      </c>
    </row>
    <row r="73" spans="1:8" s="17" customFormat="1" ht="20.25">
      <c r="A73" s="30" t="s">
        <v>58</v>
      </c>
      <c r="B73" s="52">
        <v>10700</v>
      </c>
      <c r="C73" s="51">
        <v>10700</v>
      </c>
      <c r="D73" s="46">
        <f t="shared" si="4"/>
        <v>100</v>
      </c>
      <c r="E73" s="51">
        <v>10700</v>
      </c>
      <c r="F73" s="46">
        <f t="shared" si="0"/>
        <v>100</v>
      </c>
      <c r="G73" s="51">
        <v>10700</v>
      </c>
      <c r="H73" s="47">
        <f t="shared" si="1"/>
        <v>0</v>
      </c>
    </row>
    <row r="74" spans="1:8" s="17" customFormat="1" ht="20.25">
      <c r="A74" s="30" t="s">
        <v>38</v>
      </c>
      <c r="B74" s="52">
        <v>4000</v>
      </c>
      <c r="C74" s="51">
        <v>4000</v>
      </c>
      <c r="D74" s="46">
        <f t="shared" si="4"/>
        <v>100</v>
      </c>
      <c r="E74" s="51">
        <v>4000</v>
      </c>
      <c r="F74" s="46">
        <f t="shared" si="0"/>
        <v>100</v>
      </c>
      <c r="G74" s="51">
        <v>4000</v>
      </c>
      <c r="H74" s="47">
        <f t="shared" si="1"/>
        <v>0</v>
      </c>
    </row>
    <row r="75" spans="1:8" s="17" customFormat="1" ht="20.25">
      <c r="A75" s="30" t="s">
        <v>39</v>
      </c>
      <c r="B75" s="52">
        <v>4000</v>
      </c>
      <c r="C75" s="51">
        <v>4000</v>
      </c>
      <c r="D75" s="46">
        <f t="shared" si="4"/>
        <v>100</v>
      </c>
      <c r="E75" s="51">
        <v>4000</v>
      </c>
      <c r="F75" s="46">
        <f t="shared" si="0"/>
        <v>100</v>
      </c>
      <c r="G75" s="51">
        <v>4000</v>
      </c>
      <c r="H75" s="47">
        <f t="shared" si="1"/>
        <v>0</v>
      </c>
    </row>
    <row r="76" spans="1:8" s="17" customFormat="1" ht="20.25">
      <c r="A76" s="30" t="s">
        <v>40</v>
      </c>
      <c r="B76" s="52">
        <v>7600</v>
      </c>
      <c r="C76" s="53">
        <v>7599.9</v>
      </c>
      <c r="D76" s="46">
        <f t="shared" si="4"/>
        <v>99.9986842105263</v>
      </c>
      <c r="E76" s="47">
        <v>7599.9</v>
      </c>
      <c r="F76" s="46">
        <f t="shared" si="0"/>
        <v>99.9986842105263</v>
      </c>
      <c r="G76" s="46">
        <v>7599.9</v>
      </c>
      <c r="H76" s="47">
        <f t="shared" si="1"/>
        <v>0</v>
      </c>
    </row>
    <row r="77" spans="1:8" s="17" customFormat="1" ht="22.5" customHeight="1">
      <c r="A77" s="30" t="s">
        <v>41</v>
      </c>
      <c r="B77" s="52">
        <v>50000</v>
      </c>
      <c r="C77" s="53"/>
      <c r="D77" s="46">
        <f t="shared" si="4"/>
        <v>0</v>
      </c>
      <c r="E77" s="47"/>
      <c r="F77" s="46">
        <f t="shared" si="0"/>
        <v>0</v>
      </c>
      <c r="G77" s="46"/>
      <c r="H77" s="47">
        <f t="shared" si="1"/>
        <v>0</v>
      </c>
    </row>
    <row r="78" spans="1:8" s="17" customFormat="1" ht="153" customHeight="1">
      <c r="A78" s="22" t="s">
        <v>132</v>
      </c>
      <c r="B78" s="54">
        <f>B80</f>
        <v>400000</v>
      </c>
      <c r="C78" s="54">
        <f>C80</f>
        <v>0</v>
      </c>
      <c r="D78" s="48">
        <f t="shared" si="4"/>
        <v>0</v>
      </c>
      <c r="E78" s="54">
        <f>E80</f>
        <v>0</v>
      </c>
      <c r="F78" s="48">
        <f t="shared" si="0"/>
        <v>0</v>
      </c>
      <c r="G78" s="54">
        <f>G80</f>
        <v>0</v>
      </c>
      <c r="H78" s="49">
        <f t="shared" si="1"/>
        <v>0</v>
      </c>
    </row>
    <row r="79" spans="1:8" s="17" customFormat="1" ht="111.75" customHeight="1">
      <c r="A79" s="24" t="s">
        <v>161</v>
      </c>
      <c r="B79" s="52"/>
      <c r="C79" s="45"/>
      <c r="D79" s="46"/>
      <c r="E79" s="47"/>
      <c r="F79" s="46"/>
      <c r="G79" s="46"/>
      <c r="H79" s="47"/>
    </row>
    <row r="80" spans="1:8" s="17" customFormat="1" ht="131.25" customHeight="1">
      <c r="A80" s="30" t="s">
        <v>133</v>
      </c>
      <c r="B80" s="52">
        <v>400000</v>
      </c>
      <c r="C80" s="45"/>
      <c r="D80" s="46">
        <f>C80/B80*100</f>
        <v>0</v>
      </c>
      <c r="E80" s="47"/>
      <c r="F80" s="46">
        <f t="shared" si="0"/>
        <v>0</v>
      </c>
      <c r="G80" s="46"/>
      <c r="H80" s="47">
        <f t="shared" si="1"/>
        <v>0</v>
      </c>
    </row>
    <row r="81" spans="1:8" s="17" customFormat="1" ht="48" customHeight="1">
      <c r="A81" s="27" t="s">
        <v>134</v>
      </c>
      <c r="B81" s="55">
        <f>B83</f>
        <v>1516.2</v>
      </c>
      <c r="C81" s="55">
        <f>C83</f>
        <v>1516.2</v>
      </c>
      <c r="D81" s="44">
        <f>C81/B81*100</f>
        <v>100</v>
      </c>
      <c r="E81" s="55">
        <f>E83</f>
        <v>1516.2</v>
      </c>
      <c r="F81" s="44">
        <f t="shared" si="0"/>
        <v>100</v>
      </c>
      <c r="G81" s="55">
        <f>G83</f>
        <v>1516.2</v>
      </c>
      <c r="H81" s="43">
        <f t="shared" si="1"/>
        <v>0</v>
      </c>
    </row>
    <row r="82" spans="1:8" s="17" customFormat="1" ht="25.5" customHeight="1">
      <c r="A82" s="30" t="s">
        <v>29</v>
      </c>
      <c r="B82" s="52"/>
      <c r="C82" s="45"/>
      <c r="D82" s="46"/>
      <c r="E82" s="47"/>
      <c r="F82" s="46"/>
      <c r="G82" s="46"/>
      <c r="H82" s="47"/>
    </row>
    <row r="83" spans="1:8" s="17" customFormat="1" ht="25.5" customHeight="1">
      <c r="A83" s="21" t="s">
        <v>61</v>
      </c>
      <c r="B83" s="55">
        <f>B85</f>
        <v>1516.2</v>
      </c>
      <c r="C83" s="55">
        <f>C85</f>
        <v>1516.2</v>
      </c>
      <c r="D83" s="44">
        <f>C83/B83*100</f>
        <v>100</v>
      </c>
      <c r="E83" s="55">
        <f>E85</f>
        <v>1516.2</v>
      </c>
      <c r="F83" s="44">
        <f t="shared" si="0"/>
        <v>100</v>
      </c>
      <c r="G83" s="55">
        <f>G85</f>
        <v>1516.2</v>
      </c>
      <c r="H83" s="43">
        <f t="shared" si="1"/>
        <v>0</v>
      </c>
    </row>
    <row r="84" spans="1:8" s="17" customFormat="1" ht="111" customHeight="1">
      <c r="A84" s="24" t="s">
        <v>161</v>
      </c>
      <c r="B84" s="52"/>
      <c r="C84" s="45"/>
      <c r="D84" s="46"/>
      <c r="E84" s="47"/>
      <c r="F84" s="46"/>
      <c r="G84" s="46"/>
      <c r="H84" s="47"/>
    </row>
    <row r="85" spans="1:8" s="17" customFormat="1" ht="108.75" customHeight="1">
      <c r="A85" s="24" t="s">
        <v>135</v>
      </c>
      <c r="B85" s="52">
        <v>1516.2</v>
      </c>
      <c r="C85" s="45">
        <v>1516.2</v>
      </c>
      <c r="D85" s="46">
        <f>C85/B85*100</f>
        <v>100</v>
      </c>
      <c r="E85" s="47">
        <v>1516.2</v>
      </c>
      <c r="F85" s="46">
        <f t="shared" si="0"/>
        <v>100</v>
      </c>
      <c r="G85" s="46">
        <v>1516.2</v>
      </c>
      <c r="H85" s="47">
        <f t="shared" si="1"/>
        <v>0</v>
      </c>
    </row>
    <row r="86" spans="1:8" s="17" customFormat="1" ht="51" customHeight="1">
      <c r="A86" s="27" t="s">
        <v>32</v>
      </c>
      <c r="B86" s="44">
        <f>B88+B102</f>
        <v>472614</v>
      </c>
      <c r="C86" s="44">
        <f>C88+C102</f>
        <v>410104.3</v>
      </c>
      <c r="D86" s="44">
        <f>C86/B86*100</f>
        <v>86.77362498783361</v>
      </c>
      <c r="E86" s="44">
        <f>E88+E102</f>
        <v>244240.3</v>
      </c>
      <c r="F86" s="44">
        <f t="shared" si="0"/>
        <v>51.678600295378466</v>
      </c>
      <c r="G86" s="44">
        <f>G88+G102</f>
        <v>310000.4</v>
      </c>
      <c r="H86" s="43">
        <f t="shared" si="1"/>
        <v>100103.89999999997</v>
      </c>
    </row>
    <row r="87" spans="1:8" s="17" customFormat="1" ht="25.5" customHeight="1">
      <c r="A87" s="30" t="s">
        <v>29</v>
      </c>
      <c r="B87" s="44"/>
      <c r="C87" s="56"/>
      <c r="D87" s="44"/>
      <c r="E87" s="44"/>
      <c r="F87" s="44"/>
      <c r="G87" s="44"/>
      <c r="H87" s="43"/>
    </row>
    <row r="88" spans="1:8" s="17" customFormat="1" ht="27.75" customHeight="1">
      <c r="A88" s="21" t="s">
        <v>50</v>
      </c>
      <c r="B88" s="44">
        <f>B93+B96+B99+B89</f>
        <v>185114</v>
      </c>
      <c r="C88" s="44">
        <f>C93+C96+C99+C89</f>
        <v>124604.3</v>
      </c>
      <c r="D88" s="44">
        <f>C88/B88*100</f>
        <v>67.31219680845317</v>
      </c>
      <c r="E88" s="44">
        <f>E93+E96+E99+E89</f>
        <v>119936.8</v>
      </c>
      <c r="F88" s="44">
        <f>E88/B88*100</f>
        <v>64.79077757489979</v>
      </c>
      <c r="G88" s="44">
        <f>G93+G96+G99+G89</f>
        <v>122404.3</v>
      </c>
      <c r="H88" s="43">
        <f>C88-G88</f>
        <v>2200</v>
      </c>
    </row>
    <row r="89" spans="1:8" s="17" customFormat="1" ht="233.25" customHeight="1">
      <c r="A89" s="29" t="s">
        <v>137</v>
      </c>
      <c r="B89" s="48">
        <f>B92</f>
        <v>6000</v>
      </c>
      <c r="C89" s="48">
        <f>C92</f>
        <v>5290.3</v>
      </c>
      <c r="D89" s="48">
        <f>C89/B89*100</f>
        <v>88.17166666666667</v>
      </c>
      <c r="E89" s="48">
        <f>E92</f>
        <v>5290.3</v>
      </c>
      <c r="F89" s="48">
        <f>E89/B89*100</f>
        <v>88.17166666666667</v>
      </c>
      <c r="G89" s="48">
        <f>G92</f>
        <v>5290.3</v>
      </c>
      <c r="H89" s="49">
        <f>C89-G89</f>
        <v>0</v>
      </c>
    </row>
    <row r="90" spans="1:8" s="17" customFormat="1" ht="90.75" customHeight="1">
      <c r="A90" s="24" t="s">
        <v>152</v>
      </c>
      <c r="B90" s="44"/>
      <c r="C90" s="44"/>
      <c r="D90" s="44"/>
      <c r="E90" s="44"/>
      <c r="F90" s="44"/>
      <c r="G90" s="44"/>
      <c r="H90" s="43"/>
    </row>
    <row r="91" spans="1:8" s="17" customFormat="1" ht="57" customHeight="1">
      <c r="A91" s="16" t="s">
        <v>138</v>
      </c>
      <c r="B91" s="44"/>
      <c r="C91" s="44"/>
      <c r="D91" s="44"/>
      <c r="E91" s="44"/>
      <c r="F91" s="44"/>
      <c r="G91" s="44"/>
      <c r="H91" s="43"/>
    </row>
    <row r="92" spans="1:8" s="17" customFormat="1" ht="69.75" customHeight="1">
      <c r="A92" s="16" t="s">
        <v>139</v>
      </c>
      <c r="B92" s="46">
        <v>6000</v>
      </c>
      <c r="C92" s="67">
        <v>5290.3</v>
      </c>
      <c r="D92" s="67">
        <f>C92/B92*100</f>
        <v>88.17166666666667</v>
      </c>
      <c r="E92" s="67">
        <v>5290.3</v>
      </c>
      <c r="F92" s="67">
        <f>E92/B92*100</f>
        <v>88.17166666666667</v>
      </c>
      <c r="G92" s="67">
        <v>5290.3</v>
      </c>
      <c r="H92" s="47">
        <f>C92-G92</f>
        <v>0</v>
      </c>
    </row>
    <row r="93" spans="1:8" s="17" customFormat="1" ht="135" customHeight="1">
      <c r="A93" s="29" t="s">
        <v>108</v>
      </c>
      <c r="B93" s="48">
        <f>B95</f>
        <v>25800</v>
      </c>
      <c r="C93" s="48">
        <f>C95</f>
        <v>13000</v>
      </c>
      <c r="D93" s="48">
        <f>C93/B93*100</f>
        <v>50.3875968992248</v>
      </c>
      <c r="E93" s="48">
        <f>E95</f>
        <v>12748.3</v>
      </c>
      <c r="F93" s="48">
        <f>E93/B93*100</f>
        <v>49.41201550387596</v>
      </c>
      <c r="G93" s="48">
        <f>G95</f>
        <v>13000</v>
      </c>
      <c r="H93" s="49">
        <f>C93-G93</f>
        <v>0</v>
      </c>
    </row>
    <row r="94" spans="1:8" s="17" customFormat="1" ht="84.75" customHeight="1">
      <c r="A94" s="24" t="s">
        <v>152</v>
      </c>
      <c r="B94" s="46"/>
      <c r="C94" s="45"/>
      <c r="D94" s="44"/>
      <c r="E94" s="46"/>
      <c r="F94" s="44"/>
      <c r="G94" s="46"/>
      <c r="H94" s="43"/>
    </row>
    <row r="95" spans="1:8" s="17" customFormat="1" ht="71.25" customHeight="1">
      <c r="A95" s="32" t="s">
        <v>43</v>
      </c>
      <c r="B95" s="46">
        <v>25800</v>
      </c>
      <c r="C95" s="45">
        <v>13000</v>
      </c>
      <c r="D95" s="46">
        <f>C95/B95*100</f>
        <v>50.3875968992248</v>
      </c>
      <c r="E95" s="46">
        <v>12748.3</v>
      </c>
      <c r="F95" s="46">
        <f>E95/B95*100</f>
        <v>49.41201550387596</v>
      </c>
      <c r="G95" s="46">
        <v>13000</v>
      </c>
      <c r="H95" s="47">
        <f>C95-G95</f>
        <v>0</v>
      </c>
    </row>
    <row r="96" spans="1:8" s="17" customFormat="1" ht="206.25" customHeight="1">
      <c r="A96" s="29" t="s">
        <v>107</v>
      </c>
      <c r="B96" s="48">
        <f>B98</f>
        <v>18000</v>
      </c>
      <c r="C96" s="48">
        <f>C98</f>
        <v>11000</v>
      </c>
      <c r="D96" s="48">
        <f>C96/B96*100</f>
        <v>61.111111111111114</v>
      </c>
      <c r="E96" s="48">
        <f>E98</f>
        <v>8761.3</v>
      </c>
      <c r="F96" s="48">
        <f>E96/B96*100</f>
        <v>48.67388888888888</v>
      </c>
      <c r="G96" s="48">
        <f>G98</f>
        <v>8800</v>
      </c>
      <c r="H96" s="49">
        <f>C96-G96</f>
        <v>2200</v>
      </c>
    </row>
    <row r="97" spans="1:8" s="17" customFormat="1" ht="96" customHeight="1">
      <c r="A97" s="24" t="s">
        <v>152</v>
      </c>
      <c r="B97" s="48"/>
      <c r="C97" s="57"/>
      <c r="D97" s="44"/>
      <c r="E97" s="48"/>
      <c r="F97" s="44"/>
      <c r="G97" s="48"/>
      <c r="H97" s="43"/>
    </row>
    <row r="98" spans="1:8" s="17" customFormat="1" ht="111" customHeight="1">
      <c r="A98" s="32" t="s">
        <v>59</v>
      </c>
      <c r="B98" s="46">
        <v>18000</v>
      </c>
      <c r="C98" s="46">
        <v>11000</v>
      </c>
      <c r="D98" s="46">
        <f>C98/B98*100</f>
        <v>61.111111111111114</v>
      </c>
      <c r="E98" s="46">
        <v>8761.3</v>
      </c>
      <c r="F98" s="46">
        <f>E98/B98*100</f>
        <v>48.67388888888888</v>
      </c>
      <c r="G98" s="46">
        <v>8800</v>
      </c>
      <c r="H98" s="47">
        <f>C98-G98</f>
        <v>2200</v>
      </c>
    </row>
    <row r="99" spans="1:8" s="17" customFormat="1" ht="163.5" customHeight="1">
      <c r="A99" s="22" t="s">
        <v>60</v>
      </c>
      <c r="B99" s="48">
        <f>B101</f>
        <v>135314</v>
      </c>
      <c r="C99" s="48">
        <f>C101</f>
        <v>95314</v>
      </c>
      <c r="D99" s="48">
        <f>C99/B99*100</f>
        <v>70.43912677180484</v>
      </c>
      <c r="E99" s="48">
        <f>E101</f>
        <v>93136.9</v>
      </c>
      <c r="F99" s="48">
        <f>E99/B99*100</f>
        <v>68.83020234417724</v>
      </c>
      <c r="G99" s="48">
        <f>G101</f>
        <v>95314</v>
      </c>
      <c r="H99" s="49">
        <f>C99-G99</f>
        <v>0</v>
      </c>
    </row>
    <row r="100" spans="1:8" s="17" customFormat="1" ht="96.75" customHeight="1">
      <c r="A100" s="33" t="s">
        <v>152</v>
      </c>
      <c r="B100" s="46"/>
      <c r="C100" s="46"/>
      <c r="D100" s="44"/>
      <c r="E100" s="46"/>
      <c r="F100" s="44"/>
      <c r="G100" s="46"/>
      <c r="H100" s="43"/>
    </row>
    <row r="101" spans="1:8" s="17" customFormat="1" ht="163.5" customHeight="1">
      <c r="A101" s="30" t="s">
        <v>160</v>
      </c>
      <c r="B101" s="46">
        <v>135314</v>
      </c>
      <c r="C101" s="46">
        <v>95314</v>
      </c>
      <c r="D101" s="46">
        <f>C101/B101*100</f>
        <v>70.43912677180484</v>
      </c>
      <c r="E101" s="46">
        <v>93136.9</v>
      </c>
      <c r="F101" s="46">
        <f>E101/B101*100</f>
        <v>68.83020234417724</v>
      </c>
      <c r="G101" s="46">
        <v>95314</v>
      </c>
      <c r="H101" s="47">
        <f>C101-G101</f>
        <v>0</v>
      </c>
    </row>
    <row r="102" spans="1:8" s="17" customFormat="1" ht="32.25" customHeight="1">
      <c r="A102" s="21" t="s">
        <v>61</v>
      </c>
      <c r="B102" s="44">
        <f>B104+B105+B106</f>
        <v>287500</v>
      </c>
      <c r="C102" s="44">
        <f>C104+C105+C106</f>
        <v>285500</v>
      </c>
      <c r="D102" s="44">
        <f>C102/B102*100</f>
        <v>99.30434782608695</v>
      </c>
      <c r="E102" s="44">
        <f>E104+E105+E106</f>
        <v>124303.5</v>
      </c>
      <c r="F102" s="44">
        <f>E102/B102*100</f>
        <v>43.236000000000004</v>
      </c>
      <c r="G102" s="44">
        <f>G104+G105+G106</f>
        <v>187596.1</v>
      </c>
      <c r="H102" s="43">
        <f>C102-G102</f>
        <v>97903.9</v>
      </c>
    </row>
    <row r="103" spans="1:8" s="17" customFormat="1" ht="93.75" customHeight="1">
      <c r="A103" s="33" t="s">
        <v>152</v>
      </c>
      <c r="B103" s="46"/>
      <c r="C103" s="46"/>
      <c r="D103" s="44"/>
      <c r="E103" s="46"/>
      <c r="F103" s="44"/>
      <c r="G103" s="46"/>
      <c r="H103" s="43"/>
    </row>
    <row r="104" spans="1:8" s="17" customFormat="1" ht="48" customHeight="1">
      <c r="A104" s="30" t="s">
        <v>49</v>
      </c>
      <c r="B104" s="46">
        <v>2000</v>
      </c>
      <c r="C104" s="45"/>
      <c r="D104" s="46">
        <f>C104/B104*100</f>
        <v>0</v>
      </c>
      <c r="E104" s="46"/>
      <c r="F104" s="46">
        <f>E104/B104*100</f>
        <v>0</v>
      </c>
      <c r="G104" s="46"/>
      <c r="H104" s="47">
        <f>C104-G104</f>
        <v>0</v>
      </c>
    </row>
    <row r="105" spans="1:8" s="17" customFormat="1" ht="115.5" customHeight="1">
      <c r="A105" s="30" t="s">
        <v>110</v>
      </c>
      <c r="B105" s="46">
        <v>70000</v>
      </c>
      <c r="C105" s="45">
        <v>70000</v>
      </c>
      <c r="D105" s="46">
        <f>C105/B105*100</f>
        <v>100</v>
      </c>
      <c r="E105" s="46">
        <v>16147.1</v>
      </c>
      <c r="F105" s="46">
        <f>E105/B105*100</f>
        <v>23.067285714285717</v>
      </c>
      <c r="G105" s="46">
        <v>33437.9</v>
      </c>
      <c r="H105" s="47">
        <f>C105-G105</f>
        <v>36562.1</v>
      </c>
    </row>
    <row r="106" spans="1:8" s="17" customFormat="1" ht="90.75" customHeight="1">
      <c r="A106" s="30" t="s">
        <v>140</v>
      </c>
      <c r="B106" s="46">
        <v>215500</v>
      </c>
      <c r="C106" s="45">
        <v>215500</v>
      </c>
      <c r="D106" s="46">
        <f>C106/B106*100</f>
        <v>100</v>
      </c>
      <c r="E106" s="46">
        <v>108156.4</v>
      </c>
      <c r="F106" s="46">
        <f>E106/B106*100</f>
        <v>50.18858468677494</v>
      </c>
      <c r="G106" s="46">
        <v>154158.2</v>
      </c>
      <c r="H106" s="47">
        <f>C106-G106</f>
        <v>61341.79999999999</v>
      </c>
    </row>
    <row r="107" spans="1:8" s="15" customFormat="1" ht="51.75" customHeight="1">
      <c r="A107" s="27" t="s">
        <v>7</v>
      </c>
      <c r="B107" s="44">
        <f>B109</f>
        <v>500</v>
      </c>
      <c r="C107" s="44">
        <f>C109</f>
        <v>0</v>
      </c>
      <c r="D107" s="44">
        <f>C107/B107*100</f>
        <v>0</v>
      </c>
      <c r="E107" s="44">
        <f>E109</f>
        <v>0</v>
      </c>
      <c r="F107" s="44">
        <f>E107/B107*100</f>
        <v>0</v>
      </c>
      <c r="G107" s="44">
        <f>G109</f>
        <v>0</v>
      </c>
      <c r="H107" s="43">
        <f>C107-G107</f>
        <v>0</v>
      </c>
    </row>
    <row r="108" spans="1:8" s="17" customFormat="1" ht="27.75" customHeight="1">
      <c r="A108" s="30" t="s">
        <v>11</v>
      </c>
      <c r="B108" s="46"/>
      <c r="C108" s="45"/>
      <c r="D108" s="44"/>
      <c r="E108" s="46"/>
      <c r="F108" s="44"/>
      <c r="G108" s="46"/>
      <c r="H108" s="43"/>
    </row>
    <row r="109" spans="1:8" s="17" customFormat="1" ht="33" customHeight="1">
      <c r="A109" s="21" t="s">
        <v>61</v>
      </c>
      <c r="B109" s="44">
        <f>B111</f>
        <v>500</v>
      </c>
      <c r="C109" s="44">
        <f>C111</f>
        <v>0</v>
      </c>
      <c r="D109" s="44">
        <f>C109/B109*100</f>
        <v>0</v>
      </c>
      <c r="E109" s="44">
        <f>E111</f>
        <v>0</v>
      </c>
      <c r="F109" s="44">
        <f>E109/B109*100</f>
        <v>0</v>
      </c>
      <c r="G109" s="44">
        <f>G111</f>
        <v>0</v>
      </c>
      <c r="H109" s="43">
        <f>C109-G109</f>
        <v>0</v>
      </c>
    </row>
    <row r="110" spans="1:8" s="17" customFormat="1" ht="101.25" customHeight="1">
      <c r="A110" s="33" t="s">
        <v>152</v>
      </c>
      <c r="B110" s="46"/>
      <c r="C110" s="45"/>
      <c r="D110" s="44"/>
      <c r="E110" s="46"/>
      <c r="F110" s="44"/>
      <c r="G110" s="46"/>
      <c r="H110" s="43"/>
    </row>
    <row r="111" spans="1:8" s="17" customFormat="1" ht="90.75" customHeight="1">
      <c r="A111" s="30" t="s">
        <v>141</v>
      </c>
      <c r="B111" s="46">
        <v>500</v>
      </c>
      <c r="C111" s="45"/>
      <c r="D111" s="46">
        <f>C111/B111*100</f>
        <v>0</v>
      </c>
      <c r="E111" s="46"/>
      <c r="F111" s="46">
        <f>E111/B111*100</f>
        <v>0</v>
      </c>
      <c r="G111" s="46"/>
      <c r="H111" s="47">
        <f>C111-G111</f>
        <v>0</v>
      </c>
    </row>
    <row r="112" spans="1:8" s="15" customFormat="1" ht="86.25" customHeight="1">
      <c r="A112" s="27" t="s">
        <v>8</v>
      </c>
      <c r="B112" s="44">
        <f>B114+B129</f>
        <v>299900</v>
      </c>
      <c r="C112" s="44">
        <f>C114+C129</f>
        <v>215305.5</v>
      </c>
      <c r="D112" s="44">
        <f>C112/B112*100</f>
        <v>71.79243081027009</v>
      </c>
      <c r="E112" s="44">
        <f>E114+E129</f>
        <v>144200</v>
      </c>
      <c r="F112" s="44">
        <f>E112/B112*100</f>
        <v>48.08269423141047</v>
      </c>
      <c r="G112" s="44">
        <f>G114+G129</f>
        <v>137354.4</v>
      </c>
      <c r="H112" s="43">
        <f>C112-G112</f>
        <v>77951.1</v>
      </c>
    </row>
    <row r="113" spans="1:8" s="17" customFormat="1" ht="27.75" customHeight="1">
      <c r="A113" s="30" t="s">
        <v>11</v>
      </c>
      <c r="B113" s="46"/>
      <c r="C113" s="45"/>
      <c r="D113" s="44"/>
      <c r="E113" s="46"/>
      <c r="F113" s="44"/>
      <c r="G113" s="46"/>
      <c r="H113" s="43"/>
    </row>
    <row r="114" spans="1:8" s="17" customFormat="1" ht="23.25" customHeight="1">
      <c r="A114" s="21" t="s">
        <v>50</v>
      </c>
      <c r="B114" s="44">
        <f>B115</f>
        <v>289900</v>
      </c>
      <c r="C114" s="44">
        <f>C115</f>
        <v>215305.5</v>
      </c>
      <c r="D114" s="44">
        <f>C114/B114*100</f>
        <v>74.26888582269748</v>
      </c>
      <c r="E114" s="44">
        <f>E115</f>
        <v>144200</v>
      </c>
      <c r="F114" s="44">
        <f>E114/B114*100</f>
        <v>49.7412901000345</v>
      </c>
      <c r="G114" s="44">
        <f>G115</f>
        <v>137354.4</v>
      </c>
      <c r="H114" s="43">
        <f>C114-G114</f>
        <v>77951.1</v>
      </c>
    </row>
    <row r="115" spans="1:8" s="17" customFormat="1" ht="132.75" customHeight="1">
      <c r="A115" s="22" t="s">
        <v>153</v>
      </c>
      <c r="B115" s="48">
        <f>SUM(B117:B128)</f>
        <v>289900</v>
      </c>
      <c r="C115" s="48">
        <f>SUM(C117:C128)</f>
        <v>215305.5</v>
      </c>
      <c r="D115" s="48">
        <f>C115/B115*100</f>
        <v>74.26888582269748</v>
      </c>
      <c r="E115" s="48">
        <f>SUM(E117:E128)</f>
        <v>144200</v>
      </c>
      <c r="F115" s="48">
        <f>E115/B115*100</f>
        <v>49.7412901000345</v>
      </c>
      <c r="G115" s="48">
        <f>SUM(G117:G128)</f>
        <v>137354.4</v>
      </c>
      <c r="H115" s="49">
        <f>C115-G115</f>
        <v>77951.1</v>
      </c>
    </row>
    <row r="116" spans="1:8" s="17" customFormat="1" ht="96" customHeight="1">
      <c r="A116" s="33" t="s">
        <v>62</v>
      </c>
      <c r="B116" s="46"/>
      <c r="C116" s="45"/>
      <c r="D116" s="44"/>
      <c r="E116" s="58"/>
      <c r="F116" s="44"/>
      <c r="G116" s="46"/>
      <c r="H116" s="43"/>
    </row>
    <row r="117" spans="1:8" s="35" customFormat="1" ht="94.5" customHeight="1">
      <c r="A117" s="34" t="s">
        <v>65</v>
      </c>
      <c r="B117" s="59">
        <v>17500</v>
      </c>
      <c r="C117" s="59">
        <v>17500</v>
      </c>
      <c r="D117" s="46">
        <f aca="true" t="shared" si="5" ref="D117:D131">C117/B117*100</f>
        <v>100</v>
      </c>
      <c r="E117" s="59">
        <v>8500</v>
      </c>
      <c r="F117" s="46">
        <f aca="true" t="shared" si="6" ref="F117:F131">E117/B117*100</f>
        <v>48.57142857142857</v>
      </c>
      <c r="G117" s="59">
        <v>8556.4</v>
      </c>
      <c r="H117" s="47">
        <f aca="true" t="shared" si="7" ref="H117:H131">C117-G117</f>
        <v>8943.6</v>
      </c>
    </row>
    <row r="118" spans="1:8" s="35" customFormat="1" ht="99.75" customHeight="1">
      <c r="A118" s="34" t="s">
        <v>64</v>
      </c>
      <c r="B118" s="59">
        <v>30000</v>
      </c>
      <c r="C118" s="59">
        <v>20000</v>
      </c>
      <c r="D118" s="46">
        <f t="shared" si="5"/>
        <v>66.66666666666666</v>
      </c>
      <c r="E118" s="59">
        <v>11000</v>
      </c>
      <c r="F118" s="46">
        <f t="shared" si="6"/>
        <v>36.666666666666664</v>
      </c>
      <c r="G118" s="59">
        <v>12959.8</v>
      </c>
      <c r="H118" s="47">
        <f t="shared" si="7"/>
        <v>7040.200000000001</v>
      </c>
    </row>
    <row r="119" spans="1:8" s="35" customFormat="1" ht="112.5" customHeight="1">
      <c r="A119" s="34" t="s">
        <v>66</v>
      </c>
      <c r="B119" s="59">
        <v>40000</v>
      </c>
      <c r="C119" s="59">
        <v>40000</v>
      </c>
      <c r="D119" s="46">
        <f t="shared" si="5"/>
        <v>100</v>
      </c>
      <c r="E119" s="59">
        <v>37500</v>
      </c>
      <c r="F119" s="46">
        <f t="shared" si="6"/>
        <v>93.75</v>
      </c>
      <c r="G119" s="59">
        <v>35833.7</v>
      </c>
      <c r="H119" s="47">
        <f t="shared" si="7"/>
        <v>4166.300000000003</v>
      </c>
    </row>
    <row r="120" spans="1:8" s="35" customFormat="1" ht="71.25" customHeight="1">
      <c r="A120" s="34" t="s">
        <v>67</v>
      </c>
      <c r="B120" s="59">
        <v>40000</v>
      </c>
      <c r="C120" s="59">
        <v>22000</v>
      </c>
      <c r="D120" s="46">
        <f t="shared" si="5"/>
        <v>55.00000000000001</v>
      </c>
      <c r="E120" s="59">
        <v>16200</v>
      </c>
      <c r="F120" s="46">
        <f t="shared" si="6"/>
        <v>40.5</v>
      </c>
      <c r="G120" s="59">
        <v>18196.4</v>
      </c>
      <c r="H120" s="47">
        <f t="shared" si="7"/>
        <v>3803.5999999999985</v>
      </c>
    </row>
    <row r="121" spans="1:8" s="35" customFormat="1" ht="79.5" customHeight="1">
      <c r="A121" s="34" t="s">
        <v>63</v>
      </c>
      <c r="B121" s="59">
        <v>20000</v>
      </c>
      <c r="C121" s="59">
        <v>20000</v>
      </c>
      <c r="D121" s="46">
        <f t="shared" si="5"/>
        <v>100</v>
      </c>
      <c r="E121" s="59">
        <v>20000</v>
      </c>
      <c r="F121" s="46">
        <f t="shared" si="6"/>
        <v>100</v>
      </c>
      <c r="G121" s="59">
        <v>19909.8</v>
      </c>
      <c r="H121" s="47">
        <f t="shared" si="7"/>
        <v>90.20000000000073</v>
      </c>
    </row>
    <row r="122" spans="1:8" s="35" customFormat="1" ht="95.25" customHeight="1">
      <c r="A122" s="34" t="s">
        <v>130</v>
      </c>
      <c r="B122" s="59">
        <v>28700</v>
      </c>
      <c r="C122" s="59">
        <v>14000</v>
      </c>
      <c r="D122" s="46">
        <f t="shared" si="5"/>
        <v>48.78048780487805</v>
      </c>
      <c r="E122" s="59">
        <v>3800</v>
      </c>
      <c r="F122" s="46">
        <f t="shared" si="6"/>
        <v>13.240418118466899</v>
      </c>
      <c r="G122" s="59">
        <v>11714.6</v>
      </c>
      <c r="H122" s="47">
        <f t="shared" si="7"/>
        <v>2285.3999999999996</v>
      </c>
    </row>
    <row r="123" spans="1:8" s="35" customFormat="1" ht="90" customHeight="1">
      <c r="A123" s="34" t="s">
        <v>68</v>
      </c>
      <c r="B123" s="59">
        <v>17500</v>
      </c>
      <c r="C123" s="59">
        <v>12500</v>
      </c>
      <c r="D123" s="46">
        <f t="shared" si="5"/>
        <v>71.42857142857143</v>
      </c>
      <c r="E123" s="59">
        <v>3100</v>
      </c>
      <c r="F123" s="46">
        <f t="shared" si="6"/>
        <v>17.71428571428571</v>
      </c>
      <c r="G123" s="59">
        <v>6360.7</v>
      </c>
      <c r="H123" s="47">
        <f t="shared" si="7"/>
        <v>6139.3</v>
      </c>
    </row>
    <row r="124" spans="1:8" s="35" customFormat="1" ht="97.5" customHeight="1">
      <c r="A124" s="34" t="s">
        <v>69</v>
      </c>
      <c r="B124" s="59">
        <v>30000</v>
      </c>
      <c r="C124" s="59">
        <v>19500</v>
      </c>
      <c r="D124" s="46">
        <f t="shared" si="5"/>
        <v>65</v>
      </c>
      <c r="E124" s="59">
        <v>6100</v>
      </c>
      <c r="F124" s="46">
        <f t="shared" si="6"/>
        <v>20.333333333333332</v>
      </c>
      <c r="G124" s="59">
        <v>14749.1</v>
      </c>
      <c r="H124" s="47">
        <f t="shared" si="7"/>
        <v>4750.9</v>
      </c>
    </row>
    <row r="125" spans="1:8" s="35" customFormat="1" ht="97.5" customHeight="1">
      <c r="A125" s="34" t="s">
        <v>142</v>
      </c>
      <c r="B125" s="59">
        <v>15000</v>
      </c>
      <c r="C125" s="59"/>
      <c r="D125" s="46">
        <f t="shared" si="5"/>
        <v>0</v>
      </c>
      <c r="E125" s="59"/>
      <c r="F125" s="46">
        <f t="shared" si="6"/>
        <v>0</v>
      </c>
      <c r="G125" s="59"/>
      <c r="H125" s="47">
        <f t="shared" si="7"/>
        <v>0</v>
      </c>
    </row>
    <row r="126" spans="1:8" s="35" customFormat="1" ht="92.25" customHeight="1">
      <c r="A126" s="34" t="s">
        <v>143</v>
      </c>
      <c r="B126" s="59">
        <v>24500</v>
      </c>
      <c r="C126" s="59">
        <v>24500</v>
      </c>
      <c r="D126" s="46">
        <f t="shared" si="5"/>
        <v>100</v>
      </c>
      <c r="E126" s="59">
        <v>24500</v>
      </c>
      <c r="F126" s="46">
        <f t="shared" si="6"/>
        <v>100</v>
      </c>
      <c r="G126" s="59"/>
      <c r="H126" s="47">
        <f t="shared" si="7"/>
        <v>24500</v>
      </c>
    </row>
    <row r="127" spans="1:8" s="35" customFormat="1" ht="153.75" customHeight="1">
      <c r="A127" s="32" t="s">
        <v>154</v>
      </c>
      <c r="B127" s="59">
        <v>10000</v>
      </c>
      <c r="C127" s="59">
        <v>8605.5</v>
      </c>
      <c r="D127" s="46">
        <f t="shared" si="5"/>
        <v>86.055</v>
      </c>
      <c r="E127" s="59">
        <v>7000</v>
      </c>
      <c r="F127" s="46">
        <f t="shared" si="6"/>
        <v>70</v>
      </c>
      <c r="G127" s="59">
        <v>3000</v>
      </c>
      <c r="H127" s="47">
        <f t="shared" si="7"/>
        <v>5605.5</v>
      </c>
    </row>
    <row r="128" spans="1:8" s="35" customFormat="1" ht="132.75" customHeight="1">
      <c r="A128" s="32" t="s">
        <v>144</v>
      </c>
      <c r="B128" s="59">
        <v>16700</v>
      </c>
      <c r="C128" s="59">
        <v>16700</v>
      </c>
      <c r="D128" s="46">
        <f t="shared" si="5"/>
        <v>100</v>
      </c>
      <c r="E128" s="59">
        <v>6500</v>
      </c>
      <c r="F128" s="46">
        <f t="shared" si="6"/>
        <v>38.92215568862276</v>
      </c>
      <c r="G128" s="59">
        <v>6073.9</v>
      </c>
      <c r="H128" s="47">
        <f t="shared" si="7"/>
        <v>10626.1</v>
      </c>
    </row>
    <row r="129" spans="1:8" s="35" customFormat="1" ht="30.75" customHeight="1">
      <c r="A129" s="21" t="s">
        <v>61</v>
      </c>
      <c r="B129" s="60">
        <f>B131</f>
        <v>10000</v>
      </c>
      <c r="C129" s="60">
        <f>C131</f>
        <v>0</v>
      </c>
      <c r="D129" s="44">
        <f t="shared" si="5"/>
        <v>0</v>
      </c>
      <c r="E129" s="60">
        <f>E131</f>
        <v>0</v>
      </c>
      <c r="F129" s="44">
        <f t="shared" si="6"/>
        <v>0</v>
      </c>
      <c r="G129" s="60">
        <f>G131</f>
        <v>0</v>
      </c>
      <c r="H129" s="43">
        <f t="shared" si="7"/>
        <v>0</v>
      </c>
    </row>
    <row r="130" spans="1:8" s="35" customFormat="1" ht="96.75" customHeight="1">
      <c r="A130" s="33" t="s">
        <v>62</v>
      </c>
      <c r="B130" s="59"/>
      <c r="C130" s="59"/>
      <c r="D130" s="46"/>
      <c r="E130" s="59"/>
      <c r="F130" s="46"/>
      <c r="G130" s="59"/>
      <c r="H130" s="47"/>
    </row>
    <row r="131" spans="1:8" s="35" customFormat="1" ht="97.5" customHeight="1">
      <c r="A131" s="32" t="s">
        <v>145</v>
      </c>
      <c r="B131" s="59">
        <v>10000</v>
      </c>
      <c r="C131" s="59"/>
      <c r="D131" s="46">
        <f t="shared" si="5"/>
        <v>0</v>
      </c>
      <c r="E131" s="59"/>
      <c r="F131" s="46">
        <f t="shared" si="6"/>
        <v>0</v>
      </c>
      <c r="G131" s="59"/>
      <c r="H131" s="47">
        <f t="shared" si="7"/>
        <v>0</v>
      </c>
    </row>
    <row r="132" spans="1:8" s="15" customFormat="1" ht="42.75" customHeight="1">
      <c r="A132" s="36" t="s">
        <v>9</v>
      </c>
      <c r="B132" s="44">
        <f>B134</f>
        <v>17790</v>
      </c>
      <c r="C132" s="44">
        <f>C134</f>
        <v>0</v>
      </c>
      <c r="D132" s="44">
        <f>C132/B132*100</f>
        <v>0</v>
      </c>
      <c r="E132" s="44">
        <f>E134</f>
        <v>0</v>
      </c>
      <c r="F132" s="44">
        <f>E132/B132*100</f>
        <v>0</v>
      </c>
      <c r="G132" s="44">
        <f>G134</f>
        <v>0</v>
      </c>
      <c r="H132" s="43">
        <f>C132-G132</f>
        <v>0</v>
      </c>
    </row>
    <row r="133" spans="1:8" s="17" customFormat="1" ht="22.5" customHeight="1">
      <c r="A133" s="16" t="s">
        <v>11</v>
      </c>
      <c r="B133" s="46"/>
      <c r="C133" s="45"/>
      <c r="D133" s="44"/>
      <c r="E133" s="46"/>
      <c r="F133" s="44"/>
      <c r="G133" s="46"/>
      <c r="H133" s="43"/>
    </row>
    <row r="134" spans="1:8" s="17" customFormat="1" ht="27.75" customHeight="1">
      <c r="A134" s="21" t="s">
        <v>61</v>
      </c>
      <c r="B134" s="44">
        <f>B136</f>
        <v>17790</v>
      </c>
      <c r="C134" s="44">
        <f>C136</f>
        <v>0</v>
      </c>
      <c r="D134" s="44">
        <f>C134/B134*100</f>
        <v>0</v>
      </c>
      <c r="E134" s="44">
        <f>E136</f>
        <v>0</v>
      </c>
      <c r="F134" s="44">
        <f>E134/B134*100</f>
        <v>0</v>
      </c>
      <c r="G134" s="44">
        <f>G136</f>
        <v>0</v>
      </c>
      <c r="H134" s="43">
        <f>C134-G134</f>
        <v>0</v>
      </c>
    </row>
    <row r="135" spans="1:8" s="17" customFormat="1" ht="114" customHeight="1">
      <c r="A135" s="24" t="s">
        <v>161</v>
      </c>
      <c r="B135" s="46"/>
      <c r="C135" s="45"/>
      <c r="D135" s="44"/>
      <c r="E135" s="46"/>
      <c r="F135" s="44"/>
      <c r="G135" s="46"/>
      <c r="H135" s="43"/>
    </row>
    <row r="136" spans="1:8" s="17" customFormat="1" ht="72.75" customHeight="1">
      <c r="A136" s="34" t="s">
        <v>70</v>
      </c>
      <c r="B136" s="46">
        <v>17790</v>
      </c>
      <c r="C136" s="45"/>
      <c r="D136" s="46">
        <f>C136/B136*100</f>
        <v>0</v>
      </c>
      <c r="E136" s="46"/>
      <c r="F136" s="46">
        <f>E136/B136*100</f>
        <v>0</v>
      </c>
      <c r="G136" s="46"/>
      <c r="H136" s="47">
        <f>C136-G136</f>
        <v>0</v>
      </c>
    </row>
    <row r="137" spans="1:8" s="17" customFormat="1" ht="59.25" customHeight="1">
      <c r="A137" s="36" t="s">
        <v>111</v>
      </c>
      <c r="B137" s="44">
        <f>B139</f>
        <v>3662091.4</v>
      </c>
      <c r="C137" s="44">
        <f>C139</f>
        <v>284563.7</v>
      </c>
      <c r="D137" s="44">
        <f>C137/B137*100</f>
        <v>7.770524241967309</v>
      </c>
      <c r="E137" s="44">
        <f>E139</f>
        <v>253729.8</v>
      </c>
      <c r="F137" s="44">
        <f>E137/B137*100</f>
        <v>6.928549079905542</v>
      </c>
      <c r="G137" s="44">
        <f>G139</f>
        <v>284563.7</v>
      </c>
      <c r="H137" s="43">
        <f>C137-G137</f>
        <v>0</v>
      </c>
    </row>
    <row r="138" spans="1:8" s="17" customFormat="1" ht="25.5" customHeight="1">
      <c r="A138" s="16" t="s">
        <v>11</v>
      </c>
      <c r="B138" s="46"/>
      <c r="C138" s="45"/>
      <c r="D138" s="46"/>
      <c r="E138" s="46"/>
      <c r="F138" s="46"/>
      <c r="G138" s="46"/>
      <c r="H138" s="47"/>
    </row>
    <row r="139" spans="1:8" s="17" customFormat="1" ht="25.5" customHeight="1">
      <c r="A139" s="21" t="s">
        <v>50</v>
      </c>
      <c r="B139" s="44">
        <f>B140+B150</f>
        <v>3662091.4</v>
      </c>
      <c r="C139" s="44">
        <f>C140+C150</f>
        <v>284563.7</v>
      </c>
      <c r="D139" s="44">
        <f>C139/B139*100</f>
        <v>7.770524241967309</v>
      </c>
      <c r="E139" s="44">
        <f>E140+E150</f>
        <v>253729.8</v>
      </c>
      <c r="F139" s="44">
        <f>E139/B139*100</f>
        <v>6.928549079905542</v>
      </c>
      <c r="G139" s="44">
        <f>G140+G150</f>
        <v>284563.7</v>
      </c>
      <c r="H139" s="43">
        <f>C139-G139</f>
        <v>0</v>
      </c>
    </row>
    <row r="140" spans="1:8" s="17" customFormat="1" ht="151.5" customHeight="1">
      <c r="A140" s="22" t="s">
        <v>163</v>
      </c>
      <c r="B140" s="48">
        <f>B142+B143+B144+B145+B147+B149</f>
        <v>3262091.4</v>
      </c>
      <c r="C140" s="48">
        <f>C142+C143+C144+C145+C147+C149</f>
        <v>284563.7</v>
      </c>
      <c r="D140" s="48">
        <f>C140/B140*100</f>
        <v>8.723351528409045</v>
      </c>
      <c r="E140" s="48">
        <f>E142+E143+E144+E145+E147+E149</f>
        <v>253729.8</v>
      </c>
      <c r="F140" s="48">
        <f>E140/B140*100</f>
        <v>7.778132764765573</v>
      </c>
      <c r="G140" s="48">
        <f>G142+G143+G144+G145+G147+G149</f>
        <v>284563.7</v>
      </c>
      <c r="H140" s="49">
        <f>C140-G140</f>
        <v>0</v>
      </c>
    </row>
    <row r="141" spans="1:8" s="17" customFormat="1" ht="120" customHeight="1">
      <c r="A141" s="24" t="s">
        <v>161</v>
      </c>
      <c r="B141" s="48"/>
      <c r="C141" s="48"/>
      <c r="D141" s="48"/>
      <c r="E141" s="48"/>
      <c r="F141" s="48"/>
      <c r="G141" s="48"/>
      <c r="H141" s="49"/>
    </row>
    <row r="142" spans="1:8" s="17" customFormat="1" ht="95.25" customHeight="1">
      <c r="A142" s="16" t="s">
        <v>146</v>
      </c>
      <c r="B142" s="46">
        <v>3086371.4</v>
      </c>
      <c r="C142" s="46">
        <v>196179.5</v>
      </c>
      <c r="D142" s="46">
        <f>C142/B142*100</f>
        <v>6.356315380579279</v>
      </c>
      <c r="E142" s="46">
        <v>173127.6</v>
      </c>
      <c r="F142" s="46">
        <f>E142/B142*100</f>
        <v>5.609422119450692</v>
      </c>
      <c r="G142" s="46">
        <v>196179.5</v>
      </c>
      <c r="H142" s="47">
        <f>C142-G142</f>
        <v>0</v>
      </c>
    </row>
    <row r="143" spans="1:8" s="17" customFormat="1" ht="219" customHeight="1">
      <c r="A143" s="16" t="s">
        <v>147</v>
      </c>
      <c r="B143" s="46">
        <v>65700</v>
      </c>
      <c r="C143" s="46">
        <v>33974.2</v>
      </c>
      <c r="D143" s="46">
        <f>C143/B143*100</f>
        <v>51.71111111111111</v>
      </c>
      <c r="E143" s="46">
        <v>33974.2</v>
      </c>
      <c r="F143" s="46">
        <f>E143/B143*100</f>
        <v>51.71111111111111</v>
      </c>
      <c r="G143" s="46">
        <v>33974.2</v>
      </c>
      <c r="H143" s="47">
        <f>C143-G143</f>
        <v>0</v>
      </c>
    </row>
    <row r="144" spans="1:8" s="17" customFormat="1" ht="171.75" customHeight="1">
      <c r="A144" s="16" t="s">
        <v>148</v>
      </c>
      <c r="B144" s="46">
        <v>20000</v>
      </c>
      <c r="C144" s="46"/>
      <c r="D144" s="46">
        <f>C144/B144*100</f>
        <v>0</v>
      </c>
      <c r="E144" s="46"/>
      <c r="F144" s="46">
        <f>E144/B144*100</f>
        <v>0</v>
      </c>
      <c r="G144" s="46"/>
      <c r="H144" s="47">
        <f>C144-G144</f>
        <v>0</v>
      </c>
    </row>
    <row r="145" spans="1:8" s="17" customFormat="1" ht="134.25" customHeight="1">
      <c r="A145" s="16" t="s">
        <v>149</v>
      </c>
      <c r="B145" s="46">
        <v>32100</v>
      </c>
      <c r="C145" s="46">
        <v>7782</v>
      </c>
      <c r="D145" s="46">
        <f>C145/B145*100</f>
        <v>24.242990654205606</v>
      </c>
      <c r="E145" s="46"/>
      <c r="F145" s="46">
        <f>E145/B145*100</f>
        <v>0</v>
      </c>
      <c r="G145" s="46">
        <v>7782</v>
      </c>
      <c r="H145" s="47">
        <f>C145-G145</f>
        <v>0</v>
      </c>
    </row>
    <row r="146" spans="1:8" s="17" customFormat="1" ht="51.75" customHeight="1">
      <c r="A146" s="34" t="s">
        <v>112</v>
      </c>
      <c r="B146" s="46"/>
      <c r="C146" s="45"/>
      <c r="D146" s="46"/>
      <c r="E146" s="46"/>
      <c r="F146" s="46"/>
      <c r="G146" s="46"/>
      <c r="H146" s="47"/>
    </row>
    <row r="147" spans="1:8" s="17" customFormat="1" ht="53.25" customHeight="1">
      <c r="A147" s="16" t="s">
        <v>113</v>
      </c>
      <c r="B147" s="46">
        <v>20500</v>
      </c>
      <c r="C147" s="45">
        <v>20500</v>
      </c>
      <c r="D147" s="46">
        <f>C147/B147*100</f>
        <v>100</v>
      </c>
      <c r="E147" s="46">
        <v>20500</v>
      </c>
      <c r="F147" s="46">
        <f>E147/B147*100</f>
        <v>100</v>
      </c>
      <c r="G147" s="46">
        <v>20500</v>
      </c>
      <c r="H147" s="47">
        <f>C147-G147</f>
        <v>0</v>
      </c>
    </row>
    <row r="148" spans="1:8" s="17" customFormat="1" ht="48" customHeight="1">
      <c r="A148" s="34" t="s">
        <v>114</v>
      </c>
      <c r="B148" s="46"/>
      <c r="C148" s="45"/>
      <c r="D148" s="46"/>
      <c r="E148" s="46"/>
      <c r="F148" s="46"/>
      <c r="G148" s="46"/>
      <c r="H148" s="47"/>
    </row>
    <row r="149" spans="1:8" s="17" customFormat="1" ht="74.25" customHeight="1">
      <c r="A149" s="16" t="s">
        <v>115</v>
      </c>
      <c r="B149" s="46">
        <v>37420</v>
      </c>
      <c r="C149" s="45">
        <v>26128</v>
      </c>
      <c r="D149" s="46">
        <f>C149/B149*100</f>
        <v>69.82362373062534</v>
      </c>
      <c r="E149" s="46">
        <v>26128</v>
      </c>
      <c r="F149" s="46">
        <f>E149/B149*100</f>
        <v>69.82362373062534</v>
      </c>
      <c r="G149" s="46">
        <v>26128</v>
      </c>
      <c r="H149" s="47">
        <f>C149-G149</f>
        <v>0</v>
      </c>
    </row>
    <row r="150" spans="1:8" s="17" customFormat="1" ht="132" customHeight="1">
      <c r="A150" s="22" t="s">
        <v>162</v>
      </c>
      <c r="B150" s="48">
        <f>B151</f>
        <v>400000</v>
      </c>
      <c r="C150" s="48">
        <f>C151</f>
        <v>0</v>
      </c>
      <c r="D150" s="48">
        <f>C150/B150*100</f>
        <v>0</v>
      </c>
      <c r="E150" s="48">
        <f>E151</f>
        <v>0</v>
      </c>
      <c r="F150" s="48">
        <f>E150/B150*100</f>
        <v>0</v>
      </c>
      <c r="G150" s="48">
        <f>G151</f>
        <v>0</v>
      </c>
      <c r="H150" s="49">
        <f>C150-G150</f>
        <v>0</v>
      </c>
    </row>
    <row r="151" spans="1:8" s="17" customFormat="1" ht="87.75" customHeight="1">
      <c r="A151" s="16" t="s">
        <v>150</v>
      </c>
      <c r="B151" s="46">
        <v>400000</v>
      </c>
      <c r="C151" s="45"/>
      <c r="D151" s="46">
        <f>C151/B151*100</f>
        <v>0</v>
      </c>
      <c r="E151" s="46"/>
      <c r="F151" s="46">
        <f>E151/B151*100</f>
        <v>0</v>
      </c>
      <c r="G151" s="46"/>
      <c r="H151" s="47">
        <f>C151-G151</f>
        <v>0</v>
      </c>
    </row>
    <row r="152" spans="1:8" s="15" customFormat="1" ht="58.5" customHeight="1">
      <c r="A152" s="36" t="s">
        <v>10</v>
      </c>
      <c r="B152" s="44">
        <f>B154</f>
        <v>574426</v>
      </c>
      <c r="C152" s="44">
        <f>C154</f>
        <v>305084.8</v>
      </c>
      <c r="D152" s="44">
        <f>C152/B152*100</f>
        <v>53.11124496453851</v>
      </c>
      <c r="E152" s="44">
        <f>E154</f>
        <v>107439.69999999998</v>
      </c>
      <c r="F152" s="44">
        <f>E152/B152*100</f>
        <v>18.70383652550546</v>
      </c>
      <c r="G152" s="44">
        <f>G154</f>
        <v>183448.1</v>
      </c>
      <c r="H152" s="43">
        <f>C152-G152</f>
        <v>121636.69999999998</v>
      </c>
    </row>
    <row r="153" spans="1:8" s="17" customFormat="1" ht="24" customHeight="1">
      <c r="A153" s="16" t="s">
        <v>11</v>
      </c>
      <c r="B153" s="46"/>
      <c r="C153" s="46"/>
      <c r="D153" s="44"/>
      <c r="E153" s="46"/>
      <c r="F153" s="44"/>
      <c r="G153" s="46"/>
      <c r="H153" s="43"/>
    </row>
    <row r="154" spans="1:8" s="17" customFormat="1" ht="28.5" customHeight="1">
      <c r="A154" s="21" t="s">
        <v>50</v>
      </c>
      <c r="B154" s="44">
        <f>B155+B180</f>
        <v>574426</v>
      </c>
      <c r="C154" s="44">
        <f>C155+C180</f>
        <v>305084.8</v>
      </c>
      <c r="D154" s="44">
        <f>C154/B154*100</f>
        <v>53.11124496453851</v>
      </c>
      <c r="E154" s="44">
        <f>E155+E180</f>
        <v>107439.69999999998</v>
      </c>
      <c r="F154" s="44">
        <f>E154/B154*100</f>
        <v>18.70383652550546</v>
      </c>
      <c r="G154" s="44">
        <f>G155+G180</f>
        <v>183448.1</v>
      </c>
      <c r="H154" s="43">
        <f>C154-G154</f>
        <v>121636.69999999998</v>
      </c>
    </row>
    <row r="155" spans="1:8" s="17" customFormat="1" ht="135" customHeight="1">
      <c r="A155" s="22" t="s">
        <v>168</v>
      </c>
      <c r="B155" s="48">
        <f>B156+B176</f>
        <v>524826</v>
      </c>
      <c r="C155" s="48">
        <f>C156+C176</f>
        <v>280944.8</v>
      </c>
      <c r="D155" s="48">
        <f>C155/B155*100</f>
        <v>53.53103695319973</v>
      </c>
      <c r="E155" s="48">
        <f>E156+E176</f>
        <v>96275.29999999999</v>
      </c>
      <c r="F155" s="48">
        <f>E155/B155*100</f>
        <v>18.34423218361895</v>
      </c>
      <c r="G155" s="48">
        <f>G156+G176</f>
        <v>168122.4</v>
      </c>
      <c r="H155" s="49">
        <f>C155-G155</f>
        <v>112822.4</v>
      </c>
    </row>
    <row r="156" spans="1:8" s="17" customFormat="1" ht="105.75" customHeight="1">
      <c r="A156" s="33" t="s">
        <v>161</v>
      </c>
      <c r="B156" s="46">
        <f>SUM(B157:B175)</f>
        <v>224568</v>
      </c>
      <c r="C156" s="46">
        <f>SUM(C157:C175)</f>
        <v>130410</v>
      </c>
      <c r="D156" s="46">
        <f>C156/B156*100</f>
        <v>58.07149727476756</v>
      </c>
      <c r="E156" s="46">
        <f>SUM(E157:E175)</f>
        <v>37404</v>
      </c>
      <c r="F156" s="46">
        <f>E156/B156*100</f>
        <v>16.655979480602756</v>
      </c>
      <c r="G156" s="46">
        <f>SUM(G157:G175)</f>
        <v>61805.899999999994</v>
      </c>
      <c r="H156" s="47">
        <f>C156-G156</f>
        <v>68604.1</v>
      </c>
    </row>
    <row r="157" spans="1:8" s="17" customFormat="1" ht="107.25" customHeight="1">
      <c r="A157" s="34" t="s">
        <v>71</v>
      </c>
      <c r="B157" s="46">
        <v>60427</v>
      </c>
      <c r="C157" s="46">
        <v>30500</v>
      </c>
      <c r="D157" s="46">
        <f>C157/B157*100</f>
        <v>50.47412580468995</v>
      </c>
      <c r="E157" s="46"/>
      <c r="F157" s="46">
        <f>E157/B157*100</f>
        <v>0</v>
      </c>
      <c r="G157" s="46"/>
      <c r="H157" s="47">
        <f>C157-G157</f>
        <v>30500</v>
      </c>
    </row>
    <row r="158" spans="1:8" s="17" customFormat="1" ht="36" customHeight="1">
      <c r="A158" s="34" t="s">
        <v>116</v>
      </c>
      <c r="B158" s="46"/>
      <c r="C158" s="46"/>
      <c r="D158" s="46"/>
      <c r="E158" s="46"/>
      <c r="F158" s="46"/>
      <c r="G158" s="46"/>
      <c r="H158" s="47"/>
    </row>
    <row r="159" spans="1:8" s="17" customFormat="1" ht="45.75" customHeight="1">
      <c r="A159" s="34" t="s">
        <v>117</v>
      </c>
      <c r="B159" s="46">
        <v>20000</v>
      </c>
      <c r="C159" s="46">
        <v>11000</v>
      </c>
      <c r="D159" s="46">
        <f>C159/B159*100</f>
        <v>55.00000000000001</v>
      </c>
      <c r="E159" s="46">
        <v>3000</v>
      </c>
      <c r="F159" s="46">
        <f>E159/B159*100</f>
        <v>15</v>
      </c>
      <c r="G159" s="46">
        <v>5917.2</v>
      </c>
      <c r="H159" s="47">
        <f>C159-G159</f>
        <v>5082.8</v>
      </c>
    </row>
    <row r="160" spans="1:8" s="17" customFormat="1" ht="33" customHeight="1">
      <c r="A160" s="34" t="s">
        <v>72</v>
      </c>
      <c r="B160" s="44"/>
      <c r="C160" s="44"/>
      <c r="D160" s="44"/>
      <c r="E160" s="44"/>
      <c r="F160" s="44"/>
      <c r="G160" s="44"/>
      <c r="H160" s="43"/>
    </row>
    <row r="161" spans="1:8" s="17" customFormat="1" ht="48.75" customHeight="1">
      <c r="A161" s="37" t="s">
        <v>73</v>
      </c>
      <c r="B161" s="61">
        <v>3000</v>
      </c>
      <c r="C161" s="46">
        <v>1500</v>
      </c>
      <c r="D161" s="46">
        <f>C161/B161*100</f>
        <v>50</v>
      </c>
      <c r="E161" s="44"/>
      <c r="F161" s="46">
        <f>E161/B161*100</f>
        <v>0</v>
      </c>
      <c r="G161" s="46">
        <v>887</v>
      </c>
      <c r="H161" s="47">
        <f aca="true" t="shared" si="8" ref="H161:H209">C161-G161</f>
        <v>613</v>
      </c>
    </row>
    <row r="162" spans="1:8" s="20" customFormat="1" ht="32.25" customHeight="1">
      <c r="A162" s="34" t="s">
        <v>15</v>
      </c>
      <c r="B162" s="46"/>
      <c r="C162" s="46"/>
      <c r="D162" s="44"/>
      <c r="E162" s="46"/>
      <c r="F162" s="44"/>
      <c r="G162" s="46"/>
      <c r="H162" s="43"/>
    </row>
    <row r="163" spans="1:8" s="20" customFormat="1" ht="52.5" customHeight="1">
      <c r="A163" s="34" t="s">
        <v>74</v>
      </c>
      <c r="B163" s="50">
        <v>87044</v>
      </c>
      <c r="C163" s="46">
        <v>53500</v>
      </c>
      <c r="D163" s="46">
        <f>C163/B163*100</f>
        <v>61.46316805293874</v>
      </c>
      <c r="E163" s="46">
        <v>22118.4</v>
      </c>
      <c r="F163" s="46">
        <f>E163/B163*100</f>
        <v>25.410596939478886</v>
      </c>
      <c r="G163" s="46">
        <v>33695.7</v>
      </c>
      <c r="H163" s="47">
        <f t="shared" si="8"/>
        <v>19804.300000000003</v>
      </c>
    </row>
    <row r="164" spans="1:8" s="17" customFormat="1" ht="53.25" customHeight="1">
      <c r="A164" s="30" t="s">
        <v>17</v>
      </c>
      <c r="B164" s="46"/>
      <c r="C164" s="46"/>
      <c r="D164" s="46"/>
      <c r="E164" s="46"/>
      <c r="F164" s="46"/>
      <c r="G164" s="46"/>
      <c r="H164" s="47"/>
    </row>
    <row r="165" spans="1:8" s="17" customFormat="1" ht="69.75" customHeight="1">
      <c r="A165" s="34" t="s">
        <v>75</v>
      </c>
      <c r="B165" s="46">
        <v>1300</v>
      </c>
      <c r="C165" s="46">
        <v>800</v>
      </c>
      <c r="D165" s="46">
        <f>C165/B165*100</f>
        <v>61.53846153846154</v>
      </c>
      <c r="E165" s="46"/>
      <c r="F165" s="46">
        <f>E165/B165*100</f>
        <v>0</v>
      </c>
      <c r="G165" s="46">
        <v>384</v>
      </c>
      <c r="H165" s="47">
        <f t="shared" si="8"/>
        <v>416</v>
      </c>
    </row>
    <row r="166" spans="1:8" s="17" customFormat="1" ht="38.25" customHeight="1">
      <c r="A166" s="34" t="s">
        <v>118</v>
      </c>
      <c r="B166" s="46"/>
      <c r="C166" s="46"/>
      <c r="D166" s="46"/>
      <c r="E166" s="46"/>
      <c r="F166" s="46"/>
      <c r="G166" s="46"/>
      <c r="H166" s="47"/>
    </row>
    <row r="167" spans="1:8" s="17" customFormat="1" ht="51.75" customHeight="1">
      <c r="A167" s="34" t="s">
        <v>119</v>
      </c>
      <c r="B167" s="46">
        <v>7000</v>
      </c>
      <c r="C167" s="46">
        <v>3400</v>
      </c>
      <c r="D167" s="46">
        <f aca="true" t="shared" si="9" ref="D167:D172">C167/B167*100</f>
        <v>48.57142857142857</v>
      </c>
      <c r="E167" s="46"/>
      <c r="F167" s="46">
        <f aca="true" t="shared" si="10" ref="F167:F172">E167/B167*100</f>
        <v>0</v>
      </c>
      <c r="G167" s="46">
        <v>2071</v>
      </c>
      <c r="H167" s="47">
        <f t="shared" si="8"/>
        <v>1329</v>
      </c>
    </row>
    <row r="168" spans="1:8" s="17" customFormat="1" ht="46.5" customHeight="1">
      <c r="A168" s="34" t="s">
        <v>120</v>
      </c>
      <c r="B168" s="46">
        <v>8000</v>
      </c>
      <c r="C168" s="46">
        <v>4900</v>
      </c>
      <c r="D168" s="46">
        <f t="shared" si="9"/>
        <v>61.25000000000001</v>
      </c>
      <c r="E168" s="46"/>
      <c r="F168" s="46">
        <f t="shared" si="10"/>
        <v>0</v>
      </c>
      <c r="G168" s="46">
        <v>2366.8</v>
      </c>
      <c r="H168" s="47">
        <f t="shared" si="8"/>
        <v>2533.2</v>
      </c>
    </row>
    <row r="169" spans="1:8" s="17" customFormat="1" ht="46.5" customHeight="1">
      <c r="A169" s="34" t="s">
        <v>121</v>
      </c>
      <c r="B169" s="46"/>
      <c r="C169" s="46"/>
      <c r="D169" s="46"/>
      <c r="E169" s="46"/>
      <c r="F169" s="46"/>
      <c r="G169" s="46"/>
      <c r="H169" s="47"/>
    </row>
    <row r="170" spans="1:8" s="17" customFormat="1" ht="50.25" customHeight="1">
      <c r="A170" s="34" t="s">
        <v>122</v>
      </c>
      <c r="B170" s="46">
        <v>6997</v>
      </c>
      <c r="C170" s="46">
        <v>1300</v>
      </c>
      <c r="D170" s="46">
        <f t="shared" si="9"/>
        <v>18.579391167643276</v>
      </c>
      <c r="E170" s="46"/>
      <c r="F170" s="46">
        <f t="shared" si="10"/>
        <v>0</v>
      </c>
      <c r="G170" s="46"/>
      <c r="H170" s="47">
        <f t="shared" si="8"/>
        <v>1300</v>
      </c>
    </row>
    <row r="171" spans="1:8" s="17" customFormat="1" ht="30" customHeight="1">
      <c r="A171" s="37" t="s">
        <v>123</v>
      </c>
      <c r="B171" s="46"/>
      <c r="C171" s="46"/>
      <c r="D171" s="46"/>
      <c r="E171" s="46"/>
      <c r="F171" s="46"/>
      <c r="G171" s="46"/>
      <c r="H171" s="47"/>
    </row>
    <row r="172" spans="1:8" s="17" customFormat="1" ht="136.5" customHeight="1">
      <c r="A172" s="34" t="s">
        <v>124</v>
      </c>
      <c r="B172" s="46">
        <v>4500</v>
      </c>
      <c r="C172" s="46">
        <v>3400</v>
      </c>
      <c r="D172" s="46">
        <f t="shared" si="9"/>
        <v>75.55555555555556</v>
      </c>
      <c r="E172" s="46">
        <v>2996.4</v>
      </c>
      <c r="F172" s="46">
        <f t="shared" si="10"/>
        <v>66.58666666666667</v>
      </c>
      <c r="G172" s="46">
        <v>1337.9</v>
      </c>
      <c r="H172" s="47">
        <f t="shared" si="8"/>
        <v>2062.1</v>
      </c>
    </row>
    <row r="173" spans="1:8" s="17" customFormat="1" ht="34.5" customHeight="1">
      <c r="A173" s="37" t="s">
        <v>76</v>
      </c>
      <c r="B173" s="46"/>
      <c r="C173" s="46"/>
      <c r="D173" s="46"/>
      <c r="E173" s="46"/>
      <c r="F173" s="46"/>
      <c r="G173" s="46"/>
      <c r="H173" s="47"/>
    </row>
    <row r="174" spans="1:8" s="17" customFormat="1" ht="49.5" customHeight="1">
      <c r="A174" s="34" t="s">
        <v>77</v>
      </c>
      <c r="B174" s="46">
        <v>19800</v>
      </c>
      <c r="C174" s="46">
        <v>16520</v>
      </c>
      <c r="D174" s="46">
        <f aca="true" t="shared" si="11" ref="D174:D181">C174/B174*100</f>
        <v>83.43434343434343</v>
      </c>
      <c r="E174" s="46">
        <v>9289.2</v>
      </c>
      <c r="F174" s="46">
        <f aca="true" t="shared" si="12" ref="F174:F181">E174/B174*100</f>
        <v>46.91515151515152</v>
      </c>
      <c r="G174" s="46">
        <v>15146.3</v>
      </c>
      <c r="H174" s="47">
        <f t="shared" si="8"/>
        <v>1373.7000000000007</v>
      </c>
    </row>
    <row r="175" spans="1:8" s="17" customFormat="1" ht="47.25" customHeight="1">
      <c r="A175" s="34" t="s">
        <v>6</v>
      </c>
      <c r="B175" s="46">
        <v>6500</v>
      </c>
      <c r="C175" s="46">
        <v>3590</v>
      </c>
      <c r="D175" s="46">
        <f t="shared" si="11"/>
        <v>55.230769230769226</v>
      </c>
      <c r="E175" s="46"/>
      <c r="F175" s="46">
        <f t="shared" si="12"/>
        <v>0</v>
      </c>
      <c r="G175" s="46"/>
      <c r="H175" s="47">
        <f t="shared" si="8"/>
        <v>3590</v>
      </c>
    </row>
    <row r="176" spans="1:9" s="17" customFormat="1" ht="95.25" customHeight="1">
      <c r="A176" s="38" t="s">
        <v>78</v>
      </c>
      <c r="B176" s="46">
        <f>SUM(B177:B179)</f>
        <v>300258</v>
      </c>
      <c r="C176" s="46">
        <f>SUM(C177:C179)</f>
        <v>150534.8</v>
      </c>
      <c r="D176" s="46">
        <f t="shared" si="11"/>
        <v>50.13515043729059</v>
      </c>
      <c r="E176" s="46">
        <f>SUM(E177:E179)</f>
        <v>58871.299999999996</v>
      </c>
      <c r="F176" s="46">
        <f t="shared" si="12"/>
        <v>19.606904728600068</v>
      </c>
      <c r="G176" s="46">
        <f>SUM(G177:G179)</f>
        <v>106316.5</v>
      </c>
      <c r="H176" s="47">
        <f t="shared" si="8"/>
        <v>44218.29999999999</v>
      </c>
      <c r="I176" s="17" t="s">
        <v>155</v>
      </c>
    </row>
    <row r="177" spans="1:8" s="17" customFormat="1" ht="117.75" customHeight="1">
      <c r="A177" s="34" t="s">
        <v>47</v>
      </c>
      <c r="B177" s="46">
        <v>215000</v>
      </c>
      <c r="C177" s="46">
        <v>108404.4</v>
      </c>
      <c r="D177" s="46">
        <f t="shared" si="11"/>
        <v>50.4206511627907</v>
      </c>
      <c r="E177" s="46">
        <v>54339.4</v>
      </c>
      <c r="F177" s="46">
        <f t="shared" si="12"/>
        <v>25.274139534883723</v>
      </c>
      <c r="G177" s="46">
        <v>85500.6</v>
      </c>
      <c r="H177" s="47">
        <f t="shared" si="8"/>
        <v>22903.79999999999</v>
      </c>
    </row>
    <row r="178" spans="1:8" s="17" customFormat="1" ht="89.25" customHeight="1">
      <c r="A178" s="34" t="s">
        <v>79</v>
      </c>
      <c r="B178" s="46">
        <v>15258</v>
      </c>
      <c r="C178" s="46">
        <v>8333.2</v>
      </c>
      <c r="D178" s="46">
        <f t="shared" si="11"/>
        <v>54.61528378555512</v>
      </c>
      <c r="E178" s="46">
        <v>2368.2</v>
      </c>
      <c r="F178" s="46">
        <f t="shared" si="12"/>
        <v>15.521038143924498</v>
      </c>
      <c r="G178" s="46">
        <v>4518.7</v>
      </c>
      <c r="H178" s="47">
        <f t="shared" si="8"/>
        <v>3814.500000000001</v>
      </c>
    </row>
    <row r="179" spans="1:8" s="17" customFormat="1" ht="93" customHeight="1">
      <c r="A179" s="34" t="s">
        <v>80</v>
      </c>
      <c r="B179" s="46">
        <v>70000</v>
      </c>
      <c r="C179" s="45">
        <v>33797.2</v>
      </c>
      <c r="D179" s="46">
        <f t="shared" si="11"/>
        <v>48.28171428571429</v>
      </c>
      <c r="E179" s="46">
        <v>2163.7</v>
      </c>
      <c r="F179" s="46">
        <f t="shared" si="12"/>
        <v>3.0909999999999997</v>
      </c>
      <c r="G179" s="46">
        <v>16297.2</v>
      </c>
      <c r="H179" s="47">
        <f t="shared" si="8"/>
        <v>17499.999999999996</v>
      </c>
    </row>
    <row r="180" spans="1:8" s="17" customFormat="1" ht="235.5" customHeight="1">
      <c r="A180" s="39" t="s">
        <v>125</v>
      </c>
      <c r="B180" s="62">
        <f>B181</f>
        <v>49600</v>
      </c>
      <c r="C180" s="62">
        <f>C181</f>
        <v>24140</v>
      </c>
      <c r="D180" s="64">
        <f t="shared" si="11"/>
        <v>48.66935483870968</v>
      </c>
      <c r="E180" s="62">
        <f>E181</f>
        <v>11164.4</v>
      </c>
      <c r="F180" s="64">
        <f t="shared" si="12"/>
        <v>22.508870967741935</v>
      </c>
      <c r="G180" s="62">
        <f>G181</f>
        <v>15325.7</v>
      </c>
      <c r="H180" s="65">
        <f t="shared" si="8"/>
        <v>8814.3</v>
      </c>
    </row>
    <row r="181" spans="1:8" s="17" customFormat="1" ht="102.75" customHeight="1">
      <c r="A181" s="33" t="s">
        <v>161</v>
      </c>
      <c r="B181" s="61">
        <f>SUM(B182:B192)</f>
        <v>49600</v>
      </c>
      <c r="C181" s="61">
        <f>SUM(C182:C192)</f>
        <v>24140</v>
      </c>
      <c r="D181" s="46">
        <f t="shared" si="11"/>
        <v>48.66935483870968</v>
      </c>
      <c r="E181" s="61">
        <f>SUM(E182:E192)</f>
        <v>11164.4</v>
      </c>
      <c r="F181" s="46">
        <f t="shared" si="12"/>
        <v>22.508870967741935</v>
      </c>
      <c r="G181" s="61">
        <f>SUM(G182:G192)</f>
        <v>15325.7</v>
      </c>
      <c r="H181" s="47">
        <f t="shared" si="8"/>
        <v>8814.3</v>
      </c>
    </row>
    <row r="182" spans="1:8" s="17" customFormat="1" ht="39" customHeight="1">
      <c r="A182" s="30" t="s">
        <v>14</v>
      </c>
      <c r="B182" s="46"/>
      <c r="C182" s="45"/>
      <c r="D182" s="46"/>
      <c r="E182" s="46"/>
      <c r="F182" s="46"/>
      <c r="G182" s="46"/>
      <c r="H182" s="47"/>
    </row>
    <row r="183" spans="1:8" s="17" customFormat="1" ht="45" customHeight="1">
      <c r="A183" s="5" t="s">
        <v>81</v>
      </c>
      <c r="B183" s="61">
        <v>15000</v>
      </c>
      <c r="C183" s="45">
        <v>15000</v>
      </c>
      <c r="D183" s="46">
        <f aca="true" t="shared" si="13" ref="D183:D190">C183/B183*100</f>
        <v>100</v>
      </c>
      <c r="E183" s="46">
        <v>11164.4</v>
      </c>
      <c r="F183" s="46">
        <f>E183/B183*100</f>
        <v>74.42933333333333</v>
      </c>
      <c r="G183" s="46">
        <v>13757.7</v>
      </c>
      <c r="H183" s="47">
        <f t="shared" si="8"/>
        <v>1242.2999999999993</v>
      </c>
    </row>
    <row r="184" spans="1:8" s="17" customFormat="1" ht="36.75" customHeight="1">
      <c r="A184" s="30" t="s">
        <v>72</v>
      </c>
      <c r="B184" s="61"/>
      <c r="C184" s="45"/>
      <c r="D184" s="46"/>
      <c r="E184" s="46"/>
      <c r="F184" s="46"/>
      <c r="G184" s="46"/>
      <c r="H184" s="47"/>
    </row>
    <row r="185" spans="1:8" s="17" customFormat="1" ht="90" customHeight="1">
      <c r="A185" s="5" t="s">
        <v>151</v>
      </c>
      <c r="B185" s="61">
        <v>4800</v>
      </c>
      <c r="C185" s="45"/>
      <c r="D185" s="46">
        <f t="shared" si="13"/>
        <v>0</v>
      </c>
      <c r="E185" s="46"/>
      <c r="F185" s="46">
        <f>E185/B185*100</f>
        <v>0</v>
      </c>
      <c r="G185" s="46"/>
      <c r="H185" s="47">
        <f t="shared" si="8"/>
        <v>0</v>
      </c>
    </row>
    <row r="186" spans="1:8" s="17" customFormat="1" ht="29.25" customHeight="1">
      <c r="A186" s="30" t="s">
        <v>16</v>
      </c>
      <c r="B186" s="61"/>
      <c r="C186" s="45"/>
      <c r="D186" s="46"/>
      <c r="E186" s="46"/>
      <c r="F186" s="46"/>
      <c r="G186" s="46"/>
      <c r="H186" s="47"/>
    </row>
    <row r="187" spans="1:8" s="17" customFormat="1" ht="48" customHeight="1">
      <c r="A187" s="5" t="s">
        <v>82</v>
      </c>
      <c r="B187" s="61">
        <v>19500</v>
      </c>
      <c r="C187" s="45">
        <v>3800</v>
      </c>
      <c r="D187" s="46">
        <f t="shared" si="13"/>
        <v>19.48717948717949</v>
      </c>
      <c r="E187" s="46"/>
      <c r="F187" s="46">
        <f>E187/B187*100</f>
        <v>0</v>
      </c>
      <c r="G187" s="46"/>
      <c r="H187" s="47">
        <f t="shared" si="8"/>
        <v>3800</v>
      </c>
    </row>
    <row r="188" spans="1:8" s="17" customFormat="1" ht="72.75" customHeight="1">
      <c r="A188" s="30" t="s">
        <v>17</v>
      </c>
      <c r="B188" s="58"/>
      <c r="C188" s="45"/>
      <c r="D188" s="46"/>
      <c r="E188" s="46"/>
      <c r="F188" s="46"/>
      <c r="G188" s="46"/>
      <c r="H188" s="47"/>
    </row>
    <row r="189" spans="1:8" s="17" customFormat="1" ht="109.5" customHeight="1">
      <c r="A189" s="5" t="s">
        <v>83</v>
      </c>
      <c r="B189" s="61">
        <v>2800</v>
      </c>
      <c r="C189" s="45">
        <v>1540</v>
      </c>
      <c r="D189" s="46">
        <f t="shared" si="13"/>
        <v>55.00000000000001</v>
      </c>
      <c r="E189" s="46"/>
      <c r="F189" s="46">
        <f>E189/B189*100</f>
        <v>0</v>
      </c>
      <c r="G189" s="46">
        <v>828.4</v>
      </c>
      <c r="H189" s="47">
        <f t="shared" si="8"/>
        <v>711.6</v>
      </c>
    </row>
    <row r="190" spans="1:8" s="17" customFormat="1" ht="75" customHeight="1">
      <c r="A190" s="5" t="s">
        <v>84</v>
      </c>
      <c r="B190" s="61">
        <v>2500</v>
      </c>
      <c r="C190" s="45">
        <v>1300</v>
      </c>
      <c r="D190" s="46">
        <f t="shared" si="13"/>
        <v>52</v>
      </c>
      <c r="E190" s="46"/>
      <c r="F190" s="46">
        <f>E190/B190*100</f>
        <v>0</v>
      </c>
      <c r="G190" s="46">
        <v>739.6</v>
      </c>
      <c r="H190" s="47">
        <f t="shared" si="8"/>
        <v>560.4</v>
      </c>
    </row>
    <row r="191" spans="1:8" s="17" customFormat="1" ht="39" customHeight="1">
      <c r="A191" s="30" t="s">
        <v>18</v>
      </c>
      <c r="B191" s="61"/>
      <c r="C191" s="45"/>
      <c r="D191" s="46"/>
      <c r="E191" s="46"/>
      <c r="F191" s="46"/>
      <c r="G191" s="46"/>
      <c r="H191" s="47"/>
    </row>
    <row r="192" spans="1:8" s="17" customFormat="1" ht="72" customHeight="1">
      <c r="A192" s="5" t="s">
        <v>85</v>
      </c>
      <c r="B192" s="61">
        <v>5000</v>
      </c>
      <c r="C192" s="45">
        <v>2500</v>
      </c>
      <c r="D192" s="46">
        <f aca="true" t="shared" si="14" ref="D192:D209">C192/B192*100</f>
        <v>50</v>
      </c>
      <c r="E192" s="46"/>
      <c r="F192" s="46">
        <f>E192/B192*100</f>
        <v>0</v>
      </c>
      <c r="G192" s="46"/>
      <c r="H192" s="47">
        <f t="shared" si="8"/>
        <v>2500</v>
      </c>
    </row>
    <row r="193" spans="1:8" s="15" customFormat="1" ht="60.75" customHeight="1">
      <c r="A193" s="36" t="s">
        <v>12</v>
      </c>
      <c r="B193" s="44">
        <f>B195+B201</f>
        <v>63000</v>
      </c>
      <c r="C193" s="44">
        <f>C195+C201</f>
        <v>46205.7</v>
      </c>
      <c r="D193" s="44">
        <f t="shared" si="14"/>
        <v>73.34238095238095</v>
      </c>
      <c r="E193" s="44">
        <f>E195+E201</f>
        <v>23638.5</v>
      </c>
      <c r="F193" s="44">
        <f>E193/B193*100</f>
        <v>37.52142857142857</v>
      </c>
      <c r="G193" s="44">
        <f>G195+G201</f>
        <v>21331.800000000003</v>
      </c>
      <c r="H193" s="43">
        <f t="shared" si="8"/>
        <v>24873.899999999994</v>
      </c>
    </row>
    <row r="194" spans="1:8" s="17" customFormat="1" ht="22.5" customHeight="1">
      <c r="A194" s="16" t="s">
        <v>11</v>
      </c>
      <c r="B194" s="46"/>
      <c r="C194" s="45"/>
      <c r="D194" s="46"/>
      <c r="E194" s="46"/>
      <c r="F194" s="46"/>
      <c r="G194" s="46"/>
      <c r="H194" s="47"/>
    </row>
    <row r="195" spans="1:8" s="17" customFormat="1" ht="22.5" customHeight="1">
      <c r="A195" s="21" t="s">
        <v>50</v>
      </c>
      <c r="B195" s="44">
        <f>B196</f>
        <v>36000</v>
      </c>
      <c r="C195" s="44">
        <f>C196</f>
        <v>21205.7</v>
      </c>
      <c r="D195" s="44">
        <f t="shared" si="14"/>
        <v>58.904722222222226</v>
      </c>
      <c r="E195" s="44">
        <f>E196</f>
        <v>7458.6</v>
      </c>
      <c r="F195" s="44">
        <f>E195/B195*100</f>
        <v>20.718333333333334</v>
      </c>
      <c r="G195" s="44">
        <f>G196</f>
        <v>7458.6</v>
      </c>
      <c r="H195" s="43">
        <f t="shared" si="8"/>
        <v>13747.1</v>
      </c>
    </row>
    <row r="196" spans="1:8" s="17" customFormat="1" ht="132" customHeight="1">
      <c r="A196" s="22" t="s">
        <v>86</v>
      </c>
      <c r="B196" s="48">
        <f>SUM(B198:B200)</f>
        <v>36000</v>
      </c>
      <c r="C196" s="48">
        <f>SUM(C198:C200)</f>
        <v>21205.7</v>
      </c>
      <c r="D196" s="48">
        <f t="shared" si="14"/>
        <v>58.904722222222226</v>
      </c>
      <c r="E196" s="48">
        <f>SUM(E198:E200)</f>
        <v>7458.6</v>
      </c>
      <c r="F196" s="48">
        <f>E196/B196*100</f>
        <v>20.718333333333334</v>
      </c>
      <c r="G196" s="48">
        <f>SUM(G198:G200)</f>
        <v>7458.6</v>
      </c>
      <c r="H196" s="49">
        <f t="shared" si="8"/>
        <v>13747.1</v>
      </c>
    </row>
    <row r="197" spans="1:8" s="17" customFormat="1" ht="75.75" customHeight="1">
      <c r="A197" s="24" t="s">
        <v>87</v>
      </c>
      <c r="B197" s="46"/>
      <c r="C197" s="46"/>
      <c r="D197" s="46"/>
      <c r="E197" s="46"/>
      <c r="F197" s="46"/>
      <c r="G197" s="46"/>
      <c r="H197" s="47"/>
    </row>
    <row r="198" spans="1:8" s="17" customFormat="1" ht="96.75" customHeight="1">
      <c r="A198" s="16" t="s">
        <v>169</v>
      </c>
      <c r="B198" s="46">
        <v>5000</v>
      </c>
      <c r="C198" s="46">
        <v>5000</v>
      </c>
      <c r="D198" s="46">
        <f t="shared" si="14"/>
        <v>100</v>
      </c>
      <c r="E198" s="46">
        <v>5000</v>
      </c>
      <c r="F198" s="46">
        <f aca="true" t="shared" si="15" ref="F198:F203">E198/B198*100</f>
        <v>100</v>
      </c>
      <c r="G198" s="46">
        <v>5000</v>
      </c>
      <c r="H198" s="47">
        <f t="shared" si="8"/>
        <v>0</v>
      </c>
    </row>
    <row r="199" spans="1:8" s="17" customFormat="1" ht="102.75" customHeight="1">
      <c r="A199" s="16" t="s">
        <v>88</v>
      </c>
      <c r="B199" s="46">
        <v>29000</v>
      </c>
      <c r="C199" s="46">
        <v>15785.7</v>
      </c>
      <c r="D199" s="46">
        <f t="shared" si="14"/>
        <v>54.43344827586208</v>
      </c>
      <c r="E199" s="46">
        <v>2038.6</v>
      </c>
      <c r="F199" s="46">
        <f t="shared" si="15"/>
        <v>7.029655172413793</v>
      </c>
      <c r="G199" s="46">
        <v>2038.6</v>
      </c>
      <c r="H199" s="47">
        <f t="shared" si="8"/>
        <v>13747.1</v>
      </c>
    </row>
    <row r="200" spans="1:9" s="17" customFormat="1" ht="100.5" customHeight="1">
      <c r="A200" s="16" t="s">
        <v>89</v>
      </c>
      <c r="B200" s="46">
        <v>2000</v>
      </c>
      <c r="C200" s="45">
        <v>420</v>
      </c>
      <c r="D200" s="46">
        <f t="shared" si="14"/>
        <v>21</v>
      </c>
      <c r="E200" s="46">
        <v>420</v>
      </c>
      <c r="F200" s="46">
        <f t="shared" si="15"/>
        <v>21</v>
      </c>
      <c r="G200" s="46">
        <v>420</v>
      </c>
      <c r="H200" s="47">
        <f t="shared" si="8"/>
        <v>0</v>
      </c>
      <c r="I200" s="17" t="s">
        <v>155</v>
      </c>
    </row>
    <row r="201" spans="1:8" s="17" customFormat="1" ht="30" customHeight="1">
      <c r="A201" s="21" t="s">
        <v>61</v>
      </c>
      <c r="B201" s="44">
        <f>B202+B206</f>
        <v>27000</v>
      </c>
      <c r="C201" s="44">
        <f>C202+C206</f>
        <v>25000</v>
      </c>
      <c r="D201" s="44">
        <f t="shared" si="14"/>
        <v>92.5925925925926</v>
      </c>
      <c r="E201" s="44">
        <f>E202+E206</f>
        <v>16179.9</v>
      </c>
      <c r="F201" s="44">
        <f t="shared" si="15"/>
        <v>59.925555555555555</v>
      </c>
      <c r="G201" s="44">
        <f>G202+G206</f>
        <v>13873.2</v>
      </c>
      <c r="H201" s="43">
        <f t="shared" si="8"/>
        <v>11126.8</v>
      </c>
    </row>
    <row r="202" spans="1:8" s="17" customFormat="1" ht="96" customHeight="1">
      <c r="A202" s="24" t="s">
        <v>127</v>
      </c>
      <c r="B202" s="46">
        <f>B203+B204+B205</f>
        <v>10000</v>
      </c>
      <c r="C202" s="46">
        <f>C203+C204+C205</f>
        <v>10000</v>
      </c>
      <c r="D202" s="46">
        <f t="shared" si="14"/>
        <v>100</v>
      </c>
      <c r="E202" s="46">
        <f>E203+E204+E205</f>
        <v>1254</v>
      </c>
      <c r="F202" s="46">
        <f t="shared" si="15"/>
        <v>12.540000000000001</v>
      </c>
      <c r="G202" s="46">
        <f>G203+G204+G205</f>
        <v>3311</v>
      </c>
      <c r="H202" s="47">
        <f t="shared" si="8"/>
        <v>6689</v>
      </c>
    </row>
    <row r="203" spans="1:8" s="17" customFormat="1" ht="133.5" customHeight="1">
      <c r="A203" s="16" t="s">
        <v>90</v>
      </c>
      <c r="B203" s="45">
        <v>5000</v>
      </c>
      <c r="C203" s="45">
        <v>5000</v>
      </c>
      <c r="D203" s="46">
        <f t="shared" si="14"/>
        <v>100</v>
      </c>
      <c r="E203" s="45">
        <v>500</v>
      </c>
      <c r="F203" s="46">
        <f t="shared" si="15"/>
        <v>10</v>
      </c>
      <c r="G203" s="45">
        <v>2307</v>
      </c>
      <c r="H203" s="47">
        <f t="shared" si="8"/>
        <v>2693</v>
      </c>
    </row>
    <row r="204" spans="1:8" s="17" customFormat="1" ht="132.75" customHeight="1">
      <c r="A204" s="16" t="s">
        <v>91</v>
      </c>
      <c r="B204" s="45">
        <v>3000</v>
      </c>
      <c r="C204" s="45">
        <v>3000</v>
      </c>
      <c r="D204" s="46">
        <f t="shared" si="14"/>
        <v>100</v>
      </c>
      <c r="E204" s="45">
        <v>754</v>
      </c>
      <c r="F204" s="46">
        <f aca="true" t="shared" si="16" ref="F204:F209">E204/B204*100</f>
        <v>25.133333333333336</v>
      </c>
      <c r="G204" s="45">
        <v>1004</v>
      </c>
      <c r="H204" s="47">
        <f t="shared" si="8"/>
        <v>1996</v>
      </c>
    </row>
    <row r="205" spans="1:8" s="17" customFormat="1" ht="114" customHeight="1">
      <c r="A205" s="16" t="s">
        <v>42</v>
      </c>
      <c r="B205" s="45">
        <v>2000</v>
      </c>
      <c r="C205" s="45">
        <v>2000</v>
      </c>
      <c r="D205" s="46">
        <f t="shared" si="14"/>
        <v>100</v>
      </c>
      <c r="E205" s="45"/>
      <c r="F205" s="46">
        <f t="shared" si="16"/>
        <v>0</v>
      </c>
      <c r="G205" s="45"/>
      <c r="H205" s="47">
        <f t="shared" si="8"/>
        <v>2000</v>
      </c>
    </row>
    <row r="206" spans="1:8" s="40" customFormat="1" ht="115.5" customHeight="1">
      <c r="A206" s="33" t="s">
        <v>161</v>
      </c>
      <c r="B206" s="46">
        <f>SUM(B207:B209)</f>
        <v>17000</v>
      </c>
      <c r="C206" s="46">
        <f>SUM(C207:C209)</f>
        <v>15000</v>
      </c>
      <c r="D206" s="46">
        <f t="shared" si="14"/>
        <v>88.23529411764706</v>
      </c>
      <c r="E206" s="46">
        <f>SUM(E207:E209)</f>
        <v>14925.9</v>
      </c>
      <c r="F206" s="46">
        <f t="shared" si="16"/>
        <v>87.79941176470588</v>
      </c>
      <c r="G206" s="46">
        <f>SUM(G207:G209)</f>
        <v>10562.2</v>
      </c>
      <c r="H206" s="47">
        <f t="shared" si="8"/>
        <v>4437.799999999999</v>
      </c>
    </row>
    <row r="207" spans="1:8" s="41" customFormat="1" ht="77.25" customHeight="1">
      <c r="A207" s="34" t="s">
        <v>34</v>
      </c>
      <c r="B207" s="50">
        <v>15000</v>
      </c>
      <c r="C207" s="46">
        <v>15000</v>
      </c>
      <c r="D207" s="46">
        <f t="shared" si="14"/>
        <v>100</v>
      </c>
      <c r="E207" s="46">
        <v>14925.9</v>
      </c>
      <c r="F207" s="46">
        <f t="shared" si="16"/>
        <v>99.506</v>
      </c>
      <c r="G207" s="46">
        <v>10562.2</v>
      </c>
      <c r="H207" s="47">
        <f t="shared" si="8"/>
        <v>4437.799999999999</v>
      </c>
    </row>
    <row r="208" spans="1:8" s="41" customFormat="1" ht="99.75" customHeight="1">
      <c r="A208" s="34" t="s">
        <v>48</v>
      </c>
      <c r="B208" s="45">
        <v>500</v>
      </c>
      <c r="C208" s="45"/>
      <c r="D208" s="46">
        <f t="shared" si="14"/>
        <v>0</v>
      </c>
      <c r="E208" s="46"/>
      <c r="F208" s="46">
        <f t="shared" si="16"/>
        <v>0</v>
      </c>
      <c r="G208" s="46"/>
      <c r="H208" s="47">
        <f t="shared" si="8"/>
        <v>0</v>
      </c>
    </row>
    <row r="209" spans="1:8" s="41" customFormat="1" ht="96" customHeight="1">
      <c r="A209" s="34" t="s">
        <v>92</v>
      </c>
      <c r="B209" s="45">
        <v>1500</v>
      </c>
      <c r="C209" s="45"/>
      <c r="D209" s="46">
        <f t="shared" si="14"/>
        <v>0</v>
      </c>
      <c r="E209" s="45"/>
      <c r="F209" s="46">
        <f t="shared" si="16"/>
        <v>0</v>
      </c>
      <c r="G209" s="45"/>
      <c r="H209" s="47">
        <f t="shared" si="8"/>
        <v>0</v>
      </c>
    </row>
    <row r="210" spans="2:8" ht="20.25">
      <c r="B210" s="45"/>
      <c r="C210" s="45"/>
      <c r="D210" s="46"/>
      <c r="E210" s="63"/>
      <c r="F210" s="63"/>
      <c r="G210" s="63"/>
      <c r="H210" s="63"/>
    </row>
    <row r="211" spans="2:8" ht="20.25">
      <c r="B211" s="45"/>
      <c r="C211" s="45"/>
      <c r="D211" s="46"/>
      <c r="E211" s="63"/>
      <c r="F211" s="63"/>
      <c r="G211" s="63"/>
      <c r="H211" s="63"/>
    </row>
    <row r="212" spans="2:8" ht="20.25">
      <c r="B212" s="45"/>
      <c r="C212" s="45"/>
      <c r="D212" s="46"/>
      <c r="E212" s="63"/>
      <c r="F212" s="63"/>
      <c r="G212" s="63"/>
      <c r="H212" s="63"/>
    </row>
    <row r="213" spans="2:8" ht="20.25">
      <c r="B213" s="45"/>
      <c r="C213" s="45"/>
      <c r="D213" s="46"/>
      <c r="E213" s="63"/>
      <c r="F213" s="63"/>
      <c r="G213" s="63"/>
      <c r="H213" s="63"/>
    </row>
    <row r="214" spans="2:8" ht="20.25">
      <c r="B214" s="45"/>
      <c r="C214" s="45"/>
      <c r="D214" s="46"/>
      <c r="E214" s="63"/>
      <c r="F214" s="63"/>
      <c r="G214" s="63"/>
      <c r="H214" s="63"/>
    </row>
    <row r="215" spans="2:8" ht="20.25">
      <c r="B215" s="45"/>
      <c r="C215" s="45"/>
      <c r="D215" s="46"/>
      <c r="E215" s="63"/>
      <c r="F215" s="63"/>
      <c r="G215" s="63"/>
      <c r="H215" s="63"/>
    </row>
    <row r="216" spans="2:8" ht="20.25">
      <c r="B216" s="45"/>
      <c r="C216" s="45"/>
      <c r="D216" s="46"/>
      <c r="E216" s="63"/>
      <c r="F216" s="63"/>
      <c r="G216" s="63"/>
      <c r="H216" s="63"/>
    </row>
    <row r="217" spans="2:8" ht="20.25">
      <c r="B217" s="45"/>
      <c r="C217" s="45"/>
      <c r="D217" s="46"/>
      <c r="E217" s="63"/>
      <c r="F217" s="63"/>
      <c r="G217" s="63"/>
      <c r="H217" s="63"/>
    </row>
    <row r="218" spans="2:8" ht="20.25">
      <c r="B218" s="45"/>
      <c r="C218" s="45"/>
      <c r="D218" s="46"/>
      <c r="E218" s="63"/>
      <c r="F218" s="63"/>
      <c r="G218" s="63"/>
      <c r="H218" s="63"/>
    </row>
    <row r="219" spans="2:8" ht="20.25">
      <c r="B219" s="45"/>
      <c r="C219" s="45"/>
      <c r="D219" s="46"/>
      <c r="E219" s="63"/>
      <c r="F219" s="63"/>
      <c r="G219" s="63"/>
      <c r="H219" s="63"/>
    </row>
    <row r="220" spans="2:8" ht="20.25">
      <c r="B220" s="45"/>
      <c r="C220" s="45"/>
      <c r="D220" s="46"/>
      <c r="E220" s="63"/>
      <c r="F220" s="63"/>
      <c r="G220" s="63"/>
      <c r="H220" s="63"/>
    </row>
    <row r="221" spans="2:8" ht="20.25">
      <c r="B221" s="45"/>
      <c r="C221" s="45"/>
      <c r="D221" s="46"/>
      <c r="E221" s="63"/>
      <c r="F221" s="63"/>
      <c r="G221" s="63"/>
      <c r="H221" s="63"/>
    </row>
    <row r="222" spans="2:8" ht="20.25">
      <c r="B222" s="45"/>
      <c r="C222" s="45"/>
      <c r="D222" s="46"/>
      <c r="E222" s="63"/>
      <c r="F222" s="63"/>
      <c r="G222" s="63"/>
      <c r="H222" s="63"/>
    </row>
    <row r="223" spans="2:8" ht="20.25">
      <c r="B223" s="45"/>
      <c r="C223" s="45"/>
      <c r="D223" s="46"/>
      <c r="E223" s="63"/>
      <c r="F223" s="63"/>
      <c r="G223" s="63"/>
      <c r="H223" s="63"/>
    </row>
    <row r="224" spans="2:8" ht="20.25">
      <c r="B224" s="45"/>
      <c r="C224" s="45"/>
      <c r="D224" s="46"/>
      <c r="E224" s="63"/>
      <c r="F224" s="63"/>
      <c r="G224" s="63"/>
      <c r="H224" s="63"/>
    </row>
    <row r="225" spans="2:8" ht="20.25">
      <c r="B225" s="45"/>
      <c r="C225" s="45"/>
      <c r="D225" s="46"/>
      <c r="E225" s="63"/>
      <c r="F225" s="63"/>
      <c r="G225" s="63"/>
      <c r="H225" s="63"/>
    </row>
    <row r="226" spans="2:8" ht="20.25">
      <c r="B226" s="45"/>
      <c r="C226" s="45"/>
      <c r="D226" s="46"/>
      <c r="E226" s="63"/>
      <c r="F226" s="63"/>
      <c r="G226" s="63"/>
      <c r="H226" s="63"/>
    </row>
    <row r="227" spans="2:8" ht="20.25">
      <c r="B227" s="45"/>
      <c r="C227" s="45"/>
      <c r="D227" s="46"/>
      <c r="E227" s="63"/>
      <c r="F227" s="63"/>
      <c r="G227" s="63"/>
      <c r="H227" s="63"/>
    </row>
    <row r="228" spans="2:8" ht="20.25">
      <c r="B228" s="45"/>
      <c r="C228" s="45"/>
      <c r="D228" s="46"/>
      <c r="E228" s="63"/>
      <c r="F228" s="63"/>
      <c r="G228" s="63"/>
      <c r="H228" s="63"/>
    </row>
    <row r="229" spans="2:8" ht="20.25">
      <c r="B229" s="45"/>
      <c r="C229" s="45"/>
      <c r="D229" s="46"/>
      <c r="E229" s="63"/>
      <c r="F229" s="63"/>
      <c r="G229" s="63"/>
      <c r="H229" s="63"/>
    </row>
    <row r="230" spans="2:8" ht="20.25">
      <c r="B230" s="45"/>
      <c r="C230" s="45"/>
      <c r="D230" s="46"/>
      <c r="E230" s="63"/>
      <c r="F230" s="63"/>
      <c r="G230" s="63"/>
      <c r="H230" s="63"/>
    </row>
    <row r="231" spans="2:8" ht="20.25">
      <c r="B231" s="45"/>
      <c r="C231" s="45"/>
      <c r="D231" s="46"/>
      <c r="E231" s="63"/>
      <c r="F231" s="63"/>
      <c r="G231" s="63"/>
      <c r="H231" s="63"/>
    </row>
    <row r="232" spans="2:8" ht="20.25">
      <c r="B232" s="45"/>
      <c r="C232" s="45"/>
      <c r="D232" s="46"/>
      <c r="E232" s="63"/>
      <c r="F232" s="63"/>
      <c r="G232" s="63"/>
      <c r="H232" s="63"/>
    </row>
    <row r="233" spans="2:8" ht="20.25">
      <c r="B233" s="45"/>
      <c r="C233" s="45"/>
      <c r="D233" s="44"/>
      <c r="E233" s="63"/>
      <c r="F233" s="63"/>
      <c r="G233" s="63"/>
      <c r="H233" s="63"/>
    </row>
    <row r="234" spans="2:8" ht="20.25">
      <c r="B234" s="45"/>
      <c r="C234" s="45"/>
      <c r="D234" s="44"/>
      <c r="E234" s="63"/>
      <c r="F234" s="63"/>
      <c r="G234" s="63"/>
      <c r="H234" s="63"/>
    </row>
    <row r="235" spans="2:8" ht="20.25">
      <c r="B235" s="45"/>
      <c r="C235" s="45"/>
      <c r="D235" s="44"/>
      <c r="E235" s="63"/>
      <c r="F235" s="63"/>
      <c r="G235" s="63"/>
      <c r="H235" s="63"/>
    </row>
    <row r="236" spans="2:8" ht="20.25">
      <c r="B236" s="45"/>
      <c r="C236" s="45"/>
      <c r="D236" s="44"/>
      <c r="E236" s="63"/>
      <c r="F236" s="63"/>
      <c r="G236" s="63"/>
      <c r="H236" s="63"/>
    </row>
    <row r="237" spans="2:8" ht="20.25">
      <c r="B237" s="45"/>
      <c r="C237" s="45"/>
      <c r="D237" s="44"/>
      <c r="E237" s="63"/>
      <c r="F237" s="63"/>
      <c r="G237" s="63"/>
      <c r="H237" s="63"/>
    </row>
    <row r="238" spans="2:8" ht="20.25">
      <c r="B238" s="45"/>
      <c r="C238" s="45"/>
      <c r="D238" s="44"/>
      <c r="E238" s="63"/>
      <c r="F238" s="63"/>
      <c r="G238" s="63"/>
      <c r="H238" s="63"/>
    </row>
    <row r="239" spans="2:8" ht="20.25">
      <c r="B239" s="45"/>
      <c r="C239" s="45"/>
      <c r="D239" s="44"/>
      <c r="E239" s="63"/>
      <c r="F239" s="63"/>
      <c r="G239" s="63"/>
      <c r="H239" s="63"/>
    </row>
    <row r="240" spans="2:8" ht="20.25">
      <c r="B240" s="45"/>
      <c r="C240" s="45"/>
      <c r="D240" s="44"/>
      <c r="E240" s="63"/>
      <c r="F240" s="63"/>
      <c r="G240" s="63"/>
      <c r="H240" s="63"/>
    </row>
    <row r="241" spans="2:8" ht="20.25">
      <c r="B241" s="45"/>
      <c r="C241" s="45"/>
      <c r="D241" s="44"/>
      <c r="E241" s="63"/>
      <c r="F241" s="63"/>
      <c r="G241" s="63"/>
      <c r="H241" s="63"/>
    </row>
    <row r="242" spans="2:8" ht="20.25">
      <c r="B242" s="45"/>
      <c r="C242" s="45"/>
      <c r="D242" s="44"/>
      <c r="E242" s="63"/>
      <c r="F242" s="63"/>
      <c r="G242" s="63"/>
      <c r="H242" s="63"/>
    </row>
    <row r="243" spans="2:8" ht="20.25">
      <c r="B243" s="45"/>
      <c r="C243" s="45"/>
      <c r="D243" s="44"/>
      <c r="E243" s="63"/>
      <c r="F243" s="63"/>
      <c r="G243" s="63"/>
      <c r="H243" s="63"/>
    </row>
    <row r="244" spans="2:8" ht="20.25">
      <c r="B244" s="45"/>
      <c r="C244" s="45"/>
      <c r="D244" s="44"/>
      <c r="E244" s="63"/>
      <c r="F244" s="63"/>
      <c r="G244" s="63"/>
      <c r="H244" s="63"/>
    </row>
    <row r="245" spans="2:8" ht="20.25">
      <c r="B245" s="45"/>
      <c r="C245" s="45"/>
      <c r="D245" s="44"/>
      <c r="E245" s="63"/>
      <c r="F245" s="63"/>
      <c r="G245" s="63"/>
      <c r="H245" s="63"/>
    </row>
    <row r="246" spans="2:8" ht="20.25">
      <c r="B246" s="45"/>
      <c r="C246" s="45"/>
      <c r="D246" s="44"/>
      <c r="E246" s="63"/>
      <c r="F246" s="63"/>
      <c r="G246" s="63"/>
      <c r="H246" s="63"/>
    </row>
    <row r="247" spans="2:8" ht="20.25">
      <c r="B247" s="45"/>
      <c r="C247" s="45"/>
      <c r="D247" s="44"/>
      <c r="E247" s="63"/>
      <c r="F247" s="63"/>
      <c r="G247" s="63"/>
      <c r="H247" s="63"/>
    </row>
    <row r="248" spans="2:8" ht="20.25">
      <c r="B248" s="45"/>
      <c r="C248" s="45"/>
      <c r="D248" s="44"/>
      <c r="E248" s="63"/>
      <c r="F248" s="63"/>
      <c r="G248" s="63"/>
      <c r="H248" s="63"/>
    </row>
    <row r="249" spans="2:8" ht="20.25">
      <c r="B249" s="45"/>
      <c r="C249" s="45"/>
      <c r="D249" s="44"/>
      <c r="E249" s="63"/>
      <c r="F249" s="63"/>
      <c r="G249" s="63"/>
      <c r="H249" s="63"/>
    </row>
    <row r="250" spans="2:8" ht="20.25">
      <c r="B250" s="45"/>
      <c r="C250" s="45"/>
      <c r="D250" s="44"/>
      <c r="E250" s="63"/>
      <c r="F250" s="63"/>
      <c r="G250" s="63"/>
      <c r="H250" s="63"/>
    </row>
    <row r="251" spans="2:8" ht="20.25">
      <c r="B251" s="45"/>
      <c r="C251" s="45"/>
      <c r="D251" s="44"/>
      <c r="E251" s="63"/>
      <c r="F251" s="63"/>
      <c r="G251" s="63"/>
      <c r="H251" s="63"/>
    </row>
    <row r="252" spans="2:8" ht="20.25">
      <c r="B252" s="45"/>
      <c r="C252" s="45"/>
      <c r="D252" s="44"/>
      <c r="E252" s="63"/>
      <c r="F252" s="63"/>
      <c r="G252" s="63"/>
      <c r="H252" s="63"/>
    </row>
    <row r="253" spans="2:4" ht="20.25">
      <c r="B253" s="42"/>
      <c r="C253" s="42"/>
      <c r="D253" s="14"/>
    </row>
    <row r="254" spans="2:4" ht="20.25">
      <c r="B254" s="42"/>
      <c r="C254" s="42"/>
      <c r="D254" s="14"/>
    </row>
    <row r="255" spans="2:4" ht="20.25">
      <c r="B255" s="42"/>
      <c r="C255" s="42"/>
      <c r="D255" s="14"/>
    </row>
    <row r="256" spans="2:4" ht="20.25">
      <c r="B256" s="42"/>
      <c r="C256" s="42"/>
      <c r="D256" s="14"/>
    </row>
    <row r="257" spans="2:4" ht="20.25">
      <c r="B257" s="42"/>
      <c r="C257" s="42"/>
      <c r="D257" s="14"/>
    </row>
    <row r="258" spans="2:4" ht="20.25">
      <c r="B258" s="42"/>
      <c r="C258" s="42"/>
      <c r="D258" s="14"/>
    </row>
    <row r="259" spans="2:4" ht="20.25">
      <c r="B259" s="42"/>
      <c r="C259" s="42"/>
      <c r="D259" s="14"/>
    </row>
    <row r="260" spans="2:4" ht="20.25">
      <c r="B260" s="42"/>
      <c r="C260" s="42"/>
      <c r="D260" s="14"/>
    </row>
    <row r="261" spans="2:4" ht="20.25">
      <c r="B261" s="42"/>
      <c r="C261" s="42"/>
      <c r="D261" s="14"/>
    </row>
    <row r="262" spans="2:4" ht="20.25">
      <c r="B262" s="42"/>
      <c r="C262" s="42"/>
      <c r="D262" s="14"/>
    </row>
    <row r="263" spans="2:4" ht="20.25">
      <c r="B263" s="42"/>
      <c r="C263" s="42"/>
      <c r="D263" s="14"/>
    </row>
    <row r="264" spans="2:4" ht="20.25">
      <c r="B264" s="42"/>
      <c r="C264" s="42"/>
      <c r="D264" s="14"/>
    </row>
    <row r="265" spans="2:4" ht="20.25">
      <c r="B265" s="42"/>
      <c r="C265" s="42"/>
      <c r="D265" s="14"/>
    </row>
    <row r="266" spans="2:4" ht="20.25">
      <c r="B266" s="42"/>
      <c r="C266" s="42"/>
      <c r="D266" s="14"/>
    </row>
    <row r="267" spans="2:4" ht="20.25">
      <c r="B267" s="42"/>
      <c r="C267" s="42"/>
      <c r="D267" s="14"/>
    </row>
    <row r="268" spans="2:4" ht="20.25">
      <c r="B268" s="42"/>
      <c r="C268" s="42"/>
      <c r="D268" s="14"/>
    </row>
    <row r="269" spans="2:4" ht="20.25">
      <c r="B269" s="42"/>
      <c r="C269" s="42"/>
      <c r="D269" s="14"/>
    </row>
    <row r="270" spans="2:4" ht="20.25">
      <c r="B270" s="42"/>
      <c r="C270" s="42"/>
      <c r="D270" s="14"/>
    </row>
    <row r="271" spans="2:4" ht="20.25">
      <c r="B271" s="42"/>
      <c r="C271" s="42"/>
      <c r="D271" s="14"/>
    </row>
    <row r="272" spans="2:4" ht="20.25">
      <c r="B272" s="42"/>
      <c r="C272" s="42"/>
      <c r="D272" s="14"/>
    </row>
    <row r="273" spans="2:4" ht="20.25">
      <c r="B273" s="42"/>
      <c r="C273" s="42"/>
      <c r="D273" s="14"/>
    </row>
    <row r="274" spans="2:4" ht="20.25">
      <c r="B274" s="42"/>
      <c r="C274" s="42"/>
      <c r="D274" s="14"/>
    </row>
    <row r="275" spans="2:4" ht="20.25">
      <c r="B275" s="42"/>
      <c r="C275" s="42"/>
      <c r="D275" s="14"/>
    </row>
    <row r="276" spans="2:4" ht="20.25">
      <c r="B276" s="42"/>
      <c r="C276" s="42"/>
      <c r="D276" s="14"/>
    </row>
    <row r="277" spans="2:4" ht="20.25">
      <c r="B277" s="42"/>
      <c r="C277" s="42"/>
      <c r="D277" s="14"/>
    </row>
    <row r="278" spans="2:4" ht="20.25">
      <c r="B278" s="42"/>
      <c r="C278" s="42"/>
      <c r="D278" s="14"/>
    </row>
    <row r="279" spans="2:4" ht="20.25">
      <c r="B279" s="42"/>
      <c r="C279" s="42"/>
      <c r="D279" s="14"/>
    </row>
    <row r="280" spans="2:4" ht="20.25">
      <c r="B280" s="42"/>
      <c r="C280" s="42"/>
      <c r="D280" s="14"/>
    </row>
    <row r="281" spans="2:4" ht="20.25">
      <c r="B281" s="42"/>
      <c r="C281" s="42"/>
      <c r="D281" s="14"/>
    </row>
    <row r="282" spans="2:4" ht="20.25">
      <c r="B282" s="42"/>
      <c r="C282" s="42"/>
      <c r="D282" s="14"/>
    </row>
    <row r="283" spans="2:4" ht="20.25">
      <c r="B283" s="42"/>
      <c r="C283" s="42"/>
      <c r="D283" s="14"/>
    </row>
    <row r="284" spans="2:4" ht="20.25">
      <c r="B284" s="42"/>
      <c r="C284" s="42"/>
      <c r="D284" s="14"/>
    </row>
    <row r="285" spans="2:4" ht="20.25">
      <c r="B285" s="42"/>
      <c r="C285" s="42"/>
      <c r="D285" s="14"/>
    </row>
    <row r="286" spans="2:4" ht="20.25">
      <c r="B286" s="42"/>
      <c r="C286" s="42"/>
      <c r="D286" s="14"/>
    </row>
    <row r="287" spans="2:4" ht="20.25">
      <c r="B287" s="42"/>
      <c r="C287" s="42"/>
      <c r="D287" s="14"/>
    </row>
    <row r="288" spans="2:4" ht="20.25">
      <c r="B288" s="42"/>
      <c r="C288" s="42"/>
      <c r="D288" s="14"/>
    </row>
    <row r="289" spans="2:4" ht="20.25">
      <c r="B289" s="42"/>
      <c r="C289" s="42"/>
      <c r="D289" s="14"/>
    </row>
    <row r="290" spans="2:4" ht="20.25">
      <c r="B290" s="42"/>
      <c r="C290" s="42"/>
      <c r="D290" s="14"/>
    </row>
    <row r="291" spans="2:4" ht="20.25">
      <c r="B291" s="42"/>
      <c r="C291" s="42"/>
      <c r="D291" s="14"/>
    </row>
    <row r="292" spans="2:4" ht="20.25">
      <c r="B292" s="42"/>
      <c r="C292" s="42"/>
      <c r="D292" s="14"/>
    </row>
    <row r="293" spans="2:4" ht="20.25">
      <c r="B293" s="42"/>
      <c r="C293" s="42"/>
      <c r="D293" s="14"/>
    </row>
    <row r="294" spans="2:4" ht="20.25">
      <c r="B294" s="42"/>
      <c r="C294" s="42"/>
      <c r="D294" s="14"/>
    </row>
    <row r="295" spans="2:4" ht="20.25">
      <c r="B295" s="42"/>
      <c r="C295" s="42"/>
      <c r="D295" s="14"/>
    </row>
    <row r="296" spans="2:4" ht="20.25">
      <c r="B296" s="42"/>
      <c r="C296" s="42"/>
      <c r="D296" s="14"/>
    </row>
    <row r="297" spans="2:4" ht="20.25">
      <c r="B297" s="42"/>
      <c r="C297" s="42"/>
      <c r="D297" s="14"/>
    </row>
    <row r="298" spans="2:4" ht="20.25">
      <c r="B298" s="42"/>
      <c r="C298" s="42"/>
      <c r="D298" s="14"/>
    </row>
    <row r="299" spans="2:4" ht="20.25">
      <c r="B299" s="42"/>
      <c r="C299" s="42"/>
      <c r="D299" s="14"/>
    </row>
    <row r="300" spans="2:4" ht="20.25">
      <c r="B300" s="42"/>
      <c r="C300" s="42"/>
      <c r="D300" s="14"/>
    </row>
    <row r="301" spans="2:4" ht="20.25">
      <c r="B301" s="42"/>
      <c r="C301" s="42"/>
      <c r="D301" s="14"/>
    </row>
    <row r="302" spans="2:4" ht="20.25">
      <c r="B302" s="42"/>
      <c r="C302" s="42"/>
      <c r="D302" s="14"/>
    </row>
    <row r="303" spans="2:4" ht="20.25">
      <c r="B303" s="42"/>
      <c r="C303" s="42"/>
      <c r="D303" s="14"/>
    </row>
    <row r="304" spans="2:4" ht="20.25">
      <c r="B304" s="42"/>
      <c r="C304" s="42"/>
      <c r="D304" s="14"/>
    </row>
    <row r="305" spans="2:4" ht="20.25">
      <c r="B305" s="42"/>
      <c r="C305" s="42"/>
      <c r="D305" s="14"/>
    </row>
    <row r="306" spans="2:4" ht="20.25">
      <c r="B306" s="42"/>
      <c r="C306" s="42"/>
      <c r="D306" s="14"/>
    </row>
    <row r="307" spans="2:4" ht="20.25">
      <c r="B307" s="42"/>
      <c r="C307" s="42"/>
      <c r="D307" s="14"/>
    </row>
    <row r="308" spans="2:4" ht="20.25">
      <c r="B308" s="42"/>
      <c r="C308" s="42"/>
      <c r="D308" s="14"/>
    </row>
    <row r="309" spans="2:4" ht="20.25">
      <c r="B309" s="42"/>
      <c r="C309" s="42"/>
      <c r="D309" s="14"/>
    </row>
    <row r="310" spans="2:4" ht="20.25">
      <c r="B310" s="42"/>
      <c r="C310" s="42"/>
      <c r="D310" s="14"/>
    </row>
    <row r="311" spans="2:4" ht="20.25">
      <c r="B311" s="42"/>
      <c r="C311" s="42"/>
      <c r="D311" s="14"/>
    </row>
    <row r="312" spans="2:4" ht="20.25">
      <c r="B312" s="42"/>
      <c r="C312" s="42"/>
      <c r="D312" s="14"/>
    </row>
    <row r="313" spans="2:4" ht="20.25">
      <c r="B313" s="42"/>
      <c r="C313" s="42"/>
      <c r="D313" s="14"/>
    </row>
    <row r="314" spans="2:4" ht="20.25">
      <c r="B314" s="42"/>
      <c r="C314" s="42"/>
      <c r="D314" s="14"/>
    </row>
    <row r="315" spans="2:4" ht="20.25">
      <c r="B315" s="42"/>
      <c r="C315" s="42"/>
      <c r="D315" s="14"/>
    </row>
    <row r="316" spans="2:4" ht="20.25">
      <c r="B316" s="42"/>
      <c r="C316" s="42"/>
      <c r="D316" s="14"/>
    </row>
    <row r="317" spans="2:4" ht="20.25">
      <c r="B317" s="42"/>
      <c r="C317" s="42"/>
      <c r="D317" s="14"/>
    </row>
    <row r="318" spans="2:4" ht="20.25">
      <c r="B318" s="42"/>
      <c r="C318" s="42"/>
      <c r="D318" s="14"/>
    </row>
    <row r="319" spans="2:4" ht="20.25">
      <c r="B319" s="42"/>
      <c r="C319" s="42"/>
      <c r="D319" s="14"/>
    </row>
    <row r="320" spans="2:4" ht="20.25">
      <c r="B320" s="42"/>
      <c r="C320" s="42"/>
      <c r="D320" s="14"/>
    </row>
    <row r="321" spans="2:4" ht="20.25">
      <c r="B321" s="42"/>
      <c r="C321" s="42"/>
      <c r="D321" s="14"/>
    </row>
    <row r="322" spans="2:4" ht="20.25">
      <c r="B322" s="42"/>
      <c r="C322" s="42"/>
      <c r="D322" s="14"/>
    </row>
    <row r="323" spans="2:4" ht="20.25">
      <c r="B323" s="42"/>
      <c r="C323" s="42"/>
      <c r="D323" s="14"/>
    </row>
    <row r="324" spans="2:4" ht="20.25">
      <c r="B324" s="42"/>
      <c r="C324" s="42"/>
      <c r="D324" s="14"/>
    </row>
    <row r="325" spans="2:4" ht="20.25">
      <c r="B325" s="42"/>
      <c r="C325" s="42"/>
      <c r="D325" s="14"/>
    </row>
    <row r="326" spans="2:4" ht="20.25">
      <c r="B326" s="42"/>
      <c r="C326" s="42"/>
      <c r="D326" s="14"/>
    </row>
    <row r="327" spans="2:4" ht="20.25">
      <c r="B327" s="42"/>
      <c r="C327" s="42"/>
      <c r="D327" s="14"/>
    </row>
    <row r="328" spans="2:4" ht="20.25">
      <c r="B328" s="42"/>
      <c r="C328" s="42"/>
      <c r="D328" s="14"/>
    </row>
    <row r="329" spans="2:4" ht="20.25">
      <c r="B329" s="42"/>
      <c r="C329" s="42"/>
      <c r="D329" s="14"/>
    </row>
    <row r="330" spans="2:4" ht="20.25">
      <c r="B330" s="42"/>
      <c r="C330" s="42"/>
      <c r="D330" s="14"/>
    </row>
    <row r="331" spans="2:4" ht="20.25">
      <c r="B331" s="42"/>
      <c r="C331" s="42"/>
      <c r="D331" s="14"/>
    </row>
    <row r="332" spans="2:4" ht="20.25">
      <c r="B332" s="42"/>
      <c r="C332" s="42"/>
      <c r="D332" s="14"/>
    </row>
    <row r="333" spans="2:4" ht="20.25">
      <c r="B333" s="42"/>
      <c r="C333" s="42"/>
      <c r="D333" s="14"/>
    </row>
    <row r="334" spans="2:4" ht="20.25">
      <c r="B334" s="42"/>
      <c r="C334" s="42"/>
      <c r="D334" s="14"/>
    </row>
    <row r="335" spans="2:4" ht="20.25">
      <c r="B335" s="42"/>
      <c r="C335" s="42"/>
      <c r="D335" s="14"/>
    </row>
    <row r="336" spans="2:4" ht="20.25">
      <c r="B336" s="42"/>
      <c r="C336" s="42"/>
      <c r="D336" s="14"/>
    </row>
    <row r="337" spans="2:4" ht="20.25">
      <c r="B337" s="42"/>
      <c r="C337" s="42"/>
      <c r="D337" s="14"/>
    </row>
    <row r="338" spans="2:4" ht="20.25">
      <c r="B338" s="42"/>
      <c r="C338" s="42"/>
      <c r="D338" s="14"/>
    </row>
    <row r="339" spans="2:4" ht="20.25">
      <c r="B339" s="42"/>
      <c r="C339" s="42"/>
      <c r="D339" s="14"/>
    </row>
    <row r="340" spans="2:4" ht="20.25">
      <c r="B340" s="42"/>
      <c r="C340" s="42"/>
      <c r="D340" s="14"/>
    </row>
    <row r="341" spans="2:4" ht="20.25">
      <c r="B341" s="42"/>
      <c r="C341" s="42"/>
      <c r="D341" s="14"/>
    </row>
    <row r="342" spans="2:4" ht="20.25">
      <c r="B342" s="42"/>
      <c r="C342" s="42"/>
      <c r="D342" s="14"/>
    </row>
    <row r="343" spans="2:4" ht="20.25">
      <c r="B343" s="42"/>
      <c r="C343" s="42"/>
      <c r="D343" s="14"/>
    </row>
    <row r="344" spans="2:4" ht="20.25">
      <c r="B344" s="42"/>
      <c r="C344" s="42"/>
      <c r="D344" s="14"/>
    </row>
    <row r="345" spans="2:3" ht="20.25">
      <c r="B345" s="42"/>
      <c r="C345" s="42"/>
    </row>
    <row r="346" spans="2:3" ht="20.25">
      <c r="B346" s="42"/>
      <c r="C346" s="42"/>
    </row>
    <row r="347" spans="2:3" ht="20.25">
      <c r="B347" s="42"/>
      <c r="C347" s="42"/>
    </row>
    <row r="348" spans="2:3" ht="20.25">
      <c r="B348" s="42"/>
      <c r="C348" s="42"/>
    </row>
    <row r="349" spans="2:3" ht="20.25">
      <c r="B349" s="42"/>
      <c r="C349" s="42"/>
    </row>
    <row r="350" spans="2:3" ht="20.25">
      <c r="B350" s="42"/>
      <c r="C350" s="42"/>
    </row>
    <row r="351" spans="2:3" ht="20.25">
      <c r="B351" s="42"/>
      <c r="C351" s="42"/>
    </row>
    <row r="352" spans="2:3" ht="20.25">
      <c r="B352" s="42"/>
      <c r="C352" s="42"/>
    </row>
    <row r="353" spans="2:3" ht="20.25">
      <c r="B353" s="42"/>
      <c r="C353" s="42"/>
    </row>
    <row r="354" spans="2:3" ht="20.25">
      <c r="B354" s="42"/>
      <c r="C354" s="42"/>
    </row>
    <row r="355" spans="2:3" ht="20.25">
      <c r="B355" s="42"/>
      <c r="C355" s="42"/>
    </row>
    <row r="356" spans="2:3" ht="20.25">
      <c r="B356" s="42"/>
      <c r="C356" s="42"/>
    </row>
    <row r="357" spans="2:3" ht="20.25">
      <c r="B357" s="42"/>
      <c r="C357" s="42"/>
    </row>
    <row r="358" spans="2:3" ht="20.25">
      <c r="B358" s="42"/>
      <c r="C358" s="42"/>
    </row>
    <row r="359" spans="2:3" ht="20.25">
      <c r="B359" s="42"/>
      <c r="C359" s="42"/>
    </row>
    <row r="360" spans="2:3" ht="20.25">
      <c r="B360" s="42"/>
      <c r="C360" s="42"/>
    </row>
    <row r="361" spans="2:3" ht="20.25">
      <c r="B361" s="42"/>
      <c r="C361" s="42"/>
    </row>
    <row r="362" spans="2:3" ht="20.25">
      <c r="B362" s="42"/>
      <c r="C362" s="42"/>
    </row>
    <row r="363" spans="2:3" ht="20.25">
      <c r="B363" s="42"/>
      <c r="C363" s="42"/>
    </row>
    <row r="364" spans="2:3" ht="20.25">
      <c r="B364" s="42"/>
      <c r="C364" s="42"/>
    </row>
    <row r="365" spans="2:3" ht="20.25">
      <c r="B365" s="42"/>
      <c r="C365" s="42"/>
    </row>
    <row r="366" spans="2:3" ht="20.25">
      <c r="B366" s="42"/>
      <c r="C366" s="42"/>
    </row>
    <row r="367" spans="2:3" ht="20.25">
      <c r="B367" s="42"/>
      <c r="C367" s="42"/>
    </row>
    <row r="368" spans="2:3" ht="20.25">
      <c r="B368" s="42"/>
      <c r="C368" s="42"/>
    </row>
    <row r="369" spans="2:3" ht="20.25">
      <c r="B369" s="42"/>
      <c r="C369" s="42"/>
    </row>
    <row r="370" spans="2:3" ht="20.25">
      <c r="B370" s="42"/>
      <c r="C370" s="42"/>
    </row>
    <row r="371" spans="2:3" ht="20.25">
      <c r="B371" s="42"/>
      <c r="C371" s="42"/>
    </row>
    <row r="372" spans="2:3" ht="20.25">
      <c r="B372" s="42"/>
      <c r="C372" s="42"/>
    </row>
    <row r="373" spans="2:3" ht="20.25">
      <c r="B373" s="42"/>
      <c r="C373" s="42"/>
    </row>
    <row r="374" spans="2:3" ht="20.25">
      <c r="B374" s="42"/>
      <c r="C374" s="42"/>
    </row>
    <row r="375" spans="2:3" ht="20.25">
      <c r="B375" s="42"/>
      <c r="C375" s="42"/>
    </row>
    <row r="376" spans="2:3" ht="20.25">
      <c r="B376" s="42"/>
      <c r="C376" s="42"/>
    </row>
    <row r="377" spans="2:3" ht="20.25">
      <c r="B377" s="42"/>
      <c r="C377" s="42"/>
    </row>
    <row r="378" spans="2:3" ht="20.25">
      <c r="B378" s="42"/>
      <c r="C378" s="42"/>
    </row>
    <row r="379" spans="2:3" ht="20.25">
      <c r="B379" s="42"/>
      <c r="C379" s="42"/>
    </row>
    <row r="380" spans="2:3" ht="20.25">
      <c r="B380" s="42"/>
      <c r="C380" s="42"/>
    </row>
    <row r="381" spans="2:3" ht="20.25">
      <c r="B381" s="42"/>
      <c r="C381" s="42"/>
    </row>
    <row r="382" spans="2:3" ht="20.25">
      <c r="B382" s="42"/>
      <c r="C382" s="42"/>
    </row>
    <row r="383" spans="2:3" ht="20.25">
      <c r="B383" s="42"/>
      <c r="C383" s="42"/>
    </row>
    <row r="384" spans="2:3" ht="20.25">
      <c r="B384" s="42"/>
      <c r="C384" s="42"/>
    </row>
    <row r="385" spans="2:3" ht="20.25">
      <c r="B385" s="42"/>
      <c r="C385" s="42"/>
    </row>
    <row r="386" spans="2:3" ht="20.25">
      <c r="B386" s="42"/>
      <c r="C386" s="42"/>
    </row>
    <row r="387" spans="2:3" ht="20.25">
      <c r="B387" s="42"/>
      <c r="C387" s="42"/>
    </row>
    <row r="388" spans="2:3" ht="20.25">
      <c r="B388" s="42"/>
      <c r="C388" s="42"/>
    </row>
    <row r="389" spans="2:3" ht="20.25">
      <c r="B389" s="42"/>
      <c r="C389" s="42"/>
    </row>
    <row r="390" spans="2:3" ht="20.25">
      <c r="B390" s="42"/>
      <c r="C390" s="42"/>
    </row>
    <row r="391" spans="2:3" ht="20.25">
      <c r="B391" s="42"/>
      <c r="C391" s="42"/>
    </row>
    <row r="392" spans="2:3" ht="20.25">
      <c r="B392" s="42"/>
      <c r="C392" s="42"/>
    </row>
    <row r="393" spans="2:3" ht="20.25">
      <c r="B393" s="42"/>
      <c r="C393" s="42"/>
    </row>
    <row r="394" spans="2:3" ht="20.25">
      <c r="B394" s="42"/>
      <c r="C394" s="42"/>
    </row>
    <row r="395" spans="2:3" ht="20.25">
      <c r="B395" s="42"/>
      <c r="C395" s="42"/>
    </row>
    <row r="396" spans="2:3" ht="20.25">
      <c r="B396" s="42"/>
      <c r="C396" s="42"/>
    </row>
    <row r="397" spans="2:3" ht="20.25">
      <c r="B397" s="42"/>
      <c r="C397" s="42"/>
    </row>
    <row r="398" spans="2:3" ht="20.25">
      <c r="B398" s="42"/>
      <c r="C398" s="42"/>
    </row>
    <row r="399" spans="2:3" ht="20.25">
      <c r="B399" s="42"/>
      <c r="C399" s="42"/>
    </row>
    <row r="400" spans="2:3" ht="20.25">
      <c r="B400" s="42"/>
      <c r="C400" s="42"/>
    </row>
    <row r="401" spans="2:3" ht="20.25">
      <c r="B401" s="42"/>
      <c r="C401" s="42"/>
    </row>
    <row r="402" spans="2:3" ht="20.25">
      <c r="B402" s="42"/>
      <c r="C402" s="42"/>
    </row>
    <row r="403" spans="2:3" ht="20.25">
      <c r="B403" s="42"/>
      <c r="C403" s="42"/>
    </row>
    <row r="404" spans="2:3" ht="20.25">
      <c r="B404" s="42"/>
      <c r="C404" s="42"/>
    </row>
    <row r="405" spans="2:3" ht="20.25">
      <c r="B405" s="42"/>
      <c r="C405" s="42"/>
    </row>
    <row r="406" spans="2:3" ht="20.25">
      <c r="B406" s="42"/>
      <c r="C406" s="42"/>
    </row>
    <row r="407" spans="2:3" ht="20.25">
      <c r="B407" s="42"/>
      <c r="C407" s="42"/>
    </row>
    <row r="408" spans="2:3" ht="20.25">
      <c r="B408" s="42"/>
      <c r="C408" s="42"/>
    </row>
    <row r="409" spans="2:3" ht="20.25">
      <c r="B409" s="42"/>
      <c r="C409" s="42"/>
    </row>
    <row r="410" spans="2:3" ht="20.25">
      <c r="B410" s="42"/>
      <c r="C410" s="42"/>
    </row>
    <row r="411" spans="2:3" ht="20.25">
      <c r="B411" s="42"/>
      <c r="C411" s="42"/>
    </row>
    <row r="412" spans="2:3" ht="20.25">
      <c r="B412" s="42"/>
      <c r="C412" s="42"/>
    </row>
    <row r="413" spans="2:3" ht="20.25">
      <c r="B413" s="42"/>
      <c r="C413" s="42"/>
    </row>
    <row r="414" spans="2:3" ht="20.25">
      <c r="B414" s="42"/>
      <c r="C414" s="42"/>
    </row>
    <row r="415" spans="2:3" ht="20.25">
      <c r="B415" s="42"/>
      <c r="C415" s="42"/>
    </row>
    <row r="416" spans="2:3" ht="20.25">
      <c r="B416" s="42"/>
      <c r="C416" s="42"/>
    </row>
    <row r="417" spans="2:3" ht="20.25">
      <c r="B417" s="42"/>
      <c r="C417" s="42"/>
    </row>
    <row r="418" spans="2:3" ht="20.25">
      <c r="B418" s="42"/>
      <c r="C418" s="42"/>
    </row>
    <row r="419" spans="2:3" ht="20.25">
      <c r="B419" s="42"/>
      <c r="C419" s="42"/>
    </row>
    <row r="420" spans="2:3" ht="20.25">
      <c r="B420" s="42"/>
      <c r="C420" s="42"/>
    </row>
    <row r="421" spans="2:3" ht="20.25">
      <c r="B421" s="42"/>
      <c r="C421" s="42"/>
    </row>
    <row r="422" spans="2:3" ht="20.25">
      <c r="B422" s="42"/>
      <c r="C422" s="42"/>
    </row>
    <row r="423" spans="2:3" ht="20.25">
      <c r="B423" s="42"/>
      <c r="C423" s="42"/>
    </row>
    <row r="424" spans="2:3" ht="20.25">
      <c r="B424" s="42"/>
      <c r="C424" s="42"/>
    </row>
    <row r="425" spans="2:3" ht="20.25">
      <c r="B425" s="42"/>
      <c r="C425" s="42"/>
    </row>
    <row r="426" spans="2:3" ht="20.25">
      <c r="B426" s="42"/>
      <c r="C426" s="42"/>
    </row>
    <row r="427" spans="2:3" ht="20.25">
      <c r="B427" s="42"/>
      <c r="C427" s="42"/>
    </row>
    <row r="428" spans="2:3" ht="20.25">
      <c r="B428" s="42"/>
      <c r="C428" s="42"/>
    </row>
    <row r="429" spans="2:3" ht="20.25">
      <c r="B429" s="42"/>
      <c r="C429" s="42"/>
    </row>
    <row r="430" spans="2:3" ht="20.25">
      <c r="B430" s="42"/>
      <c r="C430" s="42"/>
    </row>
    <row r="431" spans="2:3" ht="20.25">
      <c r="B431" s="42"/>
      <c r="C431" s="42"/>
    </row>
    <row r="432" spans="2:3" ht="20.25">
      <c r="B432" s="42"/>
      <c r="C432" s="42"/>
    </row>
    <row r="433" spans="2:3" ht="20.25">
      <c r="B433" s="42"/>
      <c r="C433" s="42"/>
    </row>
    <row r="434" spans="2:3" ht="20.25">
      <c r="B434" s="42"/>
      <c r="C434" s="42"/>
    </row>
    <row r="435" spans="2:3" ht="20.25">
      <c r="B435" s="42"/>
      <c r="C435" s="42"/>
    </row>
    <row r="436" spans="2:3" ht="20.25">
      <c r="B436" s="42"/>
      <c r="C436" s="42"/>
    </row>
    <row r="437" spans="2:3" ht="20.25">
      <c r="B437" s="42"/>
      <c r="C437" s="42"/>
    </row>
    <row r="438" spans="2:3" ht="20.25">
      <c r="B438" s="42"/>
      <c r="C438" s="42"/>
    </row>
    <row r="439" spans="2:3" ht="20.25">
      <c r="B439" s="42"/>
      <c r="C439" s="42"/>
    </row>
    <row r="440" spans="2:3" ht="20.25">
      <c r="B440" s="42"/>
      <c r="C440" s="42"/>
    </row>
    <row r="441" spans="2:3" ht="20.25">
      <c r="B441" s="42"/>
      <c r="C441" s="42"/>
    </row>
    <row r="442" spans="2:3" ht="20.25">
      <c r="B442" s="42"/>
      <c r="C442" s="42"/>
    </row>
    <row r="443" spans="2:3" ht="20.25">
      <c r="B443" s="42"/>
      <c r="C443" s="42"/>
    </row>
    <row r="444" spans="2:3" ht="20.25">
      <c r="B444" s="42"/>
      <c r="C444" s="42"/>
    </row>
    <row r="445" spans="2:3" ht="20.25">
      <c r="B445" s="42"/>
      <c r="C445" s="42"/>
    </row>
    <row r="446" spans="2:3" ht="20.25">
      <c r="B446" s="42"/>
      <c r="C446" s="42"/>
    </row>
    <row r="447" spans="2:3" ht="20.25">
      <c r="B447" s="42"/>
      <c r="C447" s="42"/>
    </row>
    <row r="448" spans="2:3" ht="20.25">
      <c r="B448" s="42"/>
      <c r="C448" s="42"/>
    </row>
    <row r="449" spans="2:3" ht="20.25">
      <c r="B449" s="42"/>
      <c r="C449" s="42"/>
    </row>
    <row r="450" spans="2:3" ht="20.25">
      <c r="B450" s="42"/>
      <c r="C450" s="42"/>
    </row>
    <row r="451" spans="2:3" ht="20.25">
      <c r="B451" s="42"/>
      <c r="C451" s="42"/>
    </row>
    <row r="452" spans="2:3" ht="20.25">
      <c r="B452" s="42"/>
      <c r="C452" s="42"/>
    </row>
    <row r="453" spans="2:3" ht="20.25">
      <c r="B453" s="42"/>
      <c r="C453" s="42"/>
    </row>
    <row r="454" spans="2:3" ht="20.25">
      <c r="B454" s="42"/>
      <c r="C454" s="42"/>
    </row>
    <row r="455" spans="2:3" ht="20.25">
      <c r="B455" s="42"/>
      <c r="C455" s="42"/>
    </row>
    <row r="456" spans="2:3" ht="20.25">
      <c r="B456" s="42"/>
      <c r="C456" s="42"/>
    </row>
    <row r="457" spans="2:3" ht="20.25">
      <c r="B457" s="42"/>
      <c r="C457" s="42"/>
    </row>
    <row r="458" spans="2:3" ht="20.25">
      <c r="B458" s="42"/>
      <c r="C458" s="42"/>
    </row>
    <row r="459" spans="2:3" ht="20.25">
      <c r="B459" s="42"/>
      <c r="C459" s="42"/>
    </row>
    <row r="460" spans="2:3" ht="20.25">
      <c r="B460" s="42"/>
      <c r="C460" s="42"/>
    </row>
    <row r="461" spans="2:3" ht="20.25">
      <c r="B461" s="42"/>
      <c r="C461" s="42"/>
    </row>
    <row r="462" spans="2:3" ht="20.25">
      <c r="B462" s="42"/>
      <c r="C462" s="42"/>
    </row>
    <row r="463" spans="2:3" ht="20.25">
      <c r="B463" s="42"/>
      <c r="C463" s="42"/>
    </row>
    <row r="464" spans="2:3" ht="20.25">
      <c r="B464" s="42"/>
      <c r="C464" s="42"/>
    </row>
    <row r="465" spans="2:3" ht="20.25">
      <c r="B465" s="42"/>
      <c r="C465" s="42"/>
    </row>
    <row r="466" spans="2:3" ht="20.25">
      <c r="B466" s="42"/>
      <c r="C466" s="42"/>
    </row>
    <row r="467" spans="2:3" ht="20.25">
      <c r="B467" s="42"/>
      <c r="C467" s="42"/>
    </row>
    <row r="468" spans="2:3" ht="20.25">
      <c r="B468" s="42"/>
      <c r="C468" s="42"/>
    </row>
    <row r="469" spans="2:3" ht="20.25">
      <c r="B469" s="42"/>
      <c r="C469" s="42"/>
    </row>
    <row r="470" spans="2:3" ht="20.25">
      <c r="B470" s="42"/>
      <c r="C470" s="42"/>
    </row>
    <row r="471" spans="2:3" ht="20.25">
      <c r="B471" s="42"/>
      <c r="C471" s="42"/>
    </row>
    <row r="472" spans="2:3" ht="20.25">
      <c r="B472" s="42"/>
      <c r="C472" s="42"/>
    </row>
    <row r="473" spans="2:3" ht="20.25">
      <c r="B473" s="42"/>
      <c r="C473" s="42"/>
    </row>
    <row r="474" spans="2:3" ht="20.25">
      <c r="B474" s="42"/>
      <c r="C474" s="42"/>
    </row>
    <row r="475" spans="2:3" ht="20.25">
      <c r="B475" s="42"/>
      <c r="C475" s="42"/>
    </row>
    <row r="476" spans="2:3" ht="20.25">
      <c r="B476" s="42"/>
      <c r="C476" s="42"/>
    </row>
    <row r="477" spans="2:3" ht="20.25">
      <c r="B477" s="42"/>
      <c r="C477" s="42"/>
    </row>
    <row r="478" spans="2:3" ht="20.25">
      <c r="B478" s="42"/>
      <c r="C478" s="42"/>
    </row>
    <row r="479" spans="2:3" ht="20.25">
      <c r="B479" s="42"/>
      <c r="C479" s="42"/>
    </row>
    <row r="480" spans="2:3" ht="20.25">
      <c r="B480" s="42"/>
      <c r="C480" s="42"/>
    </row>
    <row r="481" spans="2:3" ht="20.25">
      <c r="B481" s="42"/>
      <c r="C481" s="42"/>
    </row>
    <row r="482" spans="2:3" ht="20.25">
      <c r="B482" s="42"/>
      <c r="C482" s="42"/>
    </row>
    <row r="483" spans="2:3" ht="20.25">
      <c r="B483" s="42"/>
      <c r="C483" s="42"/>
    </row>
    <row r="484" spans="2:3" ht="20.25">
      <c r="B484" s="42"/>
      <c r="C484" s="42"/>
    </row>
    <row r="485" spans="2:3" ht="20.25">
      <c r="B485" s="42"/>
      <c r="C485" s="42"/>
    </row>
    <row r="486" spans="2:3" ht="20.25">
      <c r="B486" s="42"/>
      <c r="C486" s="42"/>
    </row>
    <row r="487" spans="2:3" ht="20.25">
      <c r="B487" s="42"/>
      <c r="C487" s="42"/>
    </row>
    <row r="488" spans="2:3" ht="20.25">
      <c r="B488" s="42"/>
      <c r="C488" s="42"/>
    </row>
    <row r="489" spans="2:3" ht="20.25">
      <c r="B489" s="42"/>
      <c r="C489" s="42"/>
    </row>
    <row r="490" spans="2:3" ht="20.25">
      <c r="B490" s="42"/>
      <c r="C490" s="42"/>
    </row>
    <row r="491" spans="2:3" ht="20.25">
      <c r="B491" s="42"/>
      <c r="C491" s="42"/>
    </row>
    <row r="492" spans="2:3" ht="20.25">
      <c r="B492" s="42"/>
      <c r="C492" s="42"/>
    </row>
    <row r="493" spans="2:3" ht="20.25">
      <c r="B493" s="42"/>
      <c r="C493" s="42"/>
    </row>
    <row r="494" spans="2:3" ht="20.25">
      <c r="B494" s="42"/>
      <c r="C494" s="42"/>
    </row>
    <row r="495" spans="2:3" ht="20.25">
      <c r="B495" s="42"/>
      <c r="C495" s="42"/>
    </row>
    <row r="496" spans="2:3" ht="20.25">
      <c r="B496" s="42"/>
      <c r="C496" s="42"/>
    </row>
    <row r="497" spans="2:3" ht="20.25">
      <c r="B497" s="42"/>
      <c r="C497" s="42"/>
    </row>
    <row r="498" spans="2:3" ht="20.25">
      <c r="B498" s="42"/>
      <c r="C498" s="42"/>
    </row>
    <row r="499" spans="2:3" ht="20.25">
      <c r="B499" s="42"/>
      <c r="C499" s="42"/>
    </row>
    <row r="500" spans="2:3" ht="20.25">
      <c r="B500" s="42"/>
      <c r="C500" s="42"/>
    </row>
    <row r="501" spans="2:3" ht="20.25">
      <c r="B501" s="42"/>
      <c r="C501" s="42"/>
    </row>
    <row r="502" spans="2:3" ht="20.25">
      <c r="B502" s="42"/>
      <c r="C502" s="42"/>
    </row>
    <row r="503" spans="2:3" ht="20.25">
      <c r="B503" s="42"/>
      <c r="C503" s="42"/>
    </row>
    <row r="504" spans="2:3" ht="20.25">
      <c r="B504" s="42"/>
      <c r="C504" s="42"/>
    </row>
    <row r="505" spans="2:3" ht="20.25">
      <c r="B505" s="42"/>
      <c r="C505" s="42"/>
    </row>
    <row r="506" spans="2:3" ht="20.25">
      <c r="B506" s="42"/>
      <c r="C506" s="42"/>
    </row>
    <row r="507" spans="2:3" ht="20.25">
      <c r="B507" s="42"/>
      <c r="C507" s="42"/>
    </row>
    <row r="508" spans="2:3" ht="20.25">
      <c r="B508" s="42"/>
      <c r="C508" s="42"/>
    </row>
    <row r="509" spans="2:3" ht="20.25">
      <c r="B509" s="42"/>
      <c r="C509" s="42"/>
    </row>
    <row r="510" spans="2:3" ht="20.25">
      <c r="B510" s="42"/>
      <c r="C510" s="42"/>
    </row>
    <row r="511" spans="2:3" ht="20.25">
      <c r="B511" s="42"/>
      <c r="C511" s="42"/>
    </row>
    <row r="512" spans="2:3" ht="20.25">
      <c r="B512" s="42"/>
      <c r="C512" s="42"/>
    </row>
    <row r="513" spans="2:3" ht="20.25">
      <c r="B513" s="42"/>
      <c r="C513" s="42"/>
    </row>
    <row r="514" spans="2:3" ht="20.25">
      <c r="B514" s="42"/>
      <c r="C514" s="42"/>
    </row>
    <row r="515" spans="2:3" ht="20.25">
      <c r="B515" s="42"/>
      <c r="C515" s="42"/>
    </row>
    <row r="516" spans="2:3" ht="20.25">
      <c r="B516" s="42"/>
      <c r="C516" s="42"/>
    </row>
    <row r="517" spans="2:3" ht="20.25">
      <c r="B517" s="42"/>
      <c r="C517" s="42"/>
    </row>
    <row r="518" spans="2:3" ht="20.25">
      <c r="B518" s="42"/>
      <c r="C518" s="42"/>
    </row>
    <row r="519" spans="2:3" ht="20.25">
      <c r="B519" s="42"/>
      <c r="C519" s="42"/>
    </row>
    <row r="520" spans="2:3" ht="20.25">
      <c r="B520" s="42"/>
      <c r="C520" s="42"/>
    </row>
    <row r="521" spans="2:3" ht="20.25">
      <c r="B521" s="42"/>
      <c r="C521" s="42"/>
    </row>
    <row r="522" spans="2:3" ht="20.25">
      <c r="B522" s="42"/>
      <c r="C522" s="42"/>
    </row>
    <row r="523" spans="2:3" ht="20.25">
      <c r="B523" s="42"/>
      <c r="C523" s="42"/>
    </row>
    <row r="524" spans="2:3" ht="20.25">
      <c r="B524" s="42"/>
      <c r="C524" s="42"/>
    </row>
    <row r="525" spans="2:3" ht="20.25">
      <c r="B525" s="42"/>
      <c r="C525" s="42"/>
    </row>
    <row r="526" spans="2:3" ht="20.25">
      <c r="B526" s="42"/>
      <c r="C526" s="42"/>
    </row>
    <row r="527" spans="2:3" ht="20.25">
      <c r="B527" s="42"/>
      <c r="C527" s="42"/>
    </row>
    <row r="528" spans="2:3" ht="20.25">
      <c r="B528" s="42"/>
      <c r="C528" s="42"/>
    </row>
    <row r="529" spans="2:3" ht="20.25">
      <c r="B529" s="42"/>
      <c r="C529" s="42"/>
    </row>
    <row r="530" spans="2:3" ht="20.25">
      <c r="B530" s="42"/>
      <c r="C530" s="42"/>
    </row>
    <row r="531" spans="2:3" ht="20.25">
      <c r="B531" s="42"/>
      <c r="C531" s="42"/>
    </row>
    <row r="532" spans="2:3" ht="20.25">
      <c r="B532" s="42"/>
      <c r="C532" s="42"/>
    </row>
    <row r="533" spans="2:3" ht="20.25">
      <c r="B533" s="42"/>
      <c r="C533" s="42"/>
    </row>
    <row r="534" spans="2:3" ht="20.25">
      <c r="B534" s="42"/>
      <c r="C534" s="42"/>
    </row>
    <row r="535" spans="2:3" ht="20.25">
      <c r="B535" s="42"/>
      <c r="C535" s="42"/>
    </row>
    <row r="536" spans="2:3" ht="20.25">
      <c r="B536" s="42"/>
      <c r="C536" s="42"/>
    </row>
    <row r="537" spans="2:3" ht="20.25">
      <c r="B537" s="42"/>
      <c r="C537" s="42"/>
    </row>
    <row r="538" spans="2:3" ht="20.25">
      <c r="B538" s="42"/>
      <c r="C538" s="42"/>
    </row>
    <row r="539" spans="2:3" ht="20.25">
      <c r="B539" s="42"/>
      <c r="C539" s="42"/>
    </row>
    <row r="540" spans="2:3" ht="20.25">
      <c r="B540" s="42"/>
      <c r="C540" s="42"/>
    </row>
    <row r="541" spans="2:3" ht="20.25">
      <c r="B541" s="42"/>
      <c r="C541" s="42"/>
    </row>
    <row r="542" spans="2:3" ht="20.25">
      <c r="B542" s="42"/>
      <c r="C542" s="42"/>
    </row>
    <row r="543" spans="2:3" ht="20.25">
      <c r="B543" s="42"/>
      <c r="C543" s="42"/>
    </row>
    <row r="544" spans="2:3" ht="20.25">
      <c r="B544" s="42"/>
      <c r="C544" s="42"/>
    </row>
    <row r="545" spans="2:3" ht="20.25">
      <c r="B545" s="42"/>
      <c r="C545" s="42"/>
    </row>
    <row r="546" spans="2:3" ht="20.25">
      <c r="B546" s="42"/>
      <c r="C546" s="42"/>
    </row>
    <row r="547" spans="2:3" ht="20.25">
      <c r="B547" s="42"/>
      <c r="C547" s="42"/>
    </row>
    <row r="548" spans="2:3" ht="20.25">
      <c r="B548" s="42"/>
      <c r="C548" s="42"/>
    </row>
    <row r="549" spans="2:3" ht="20.25">
      <c r="B549" s="42"/>
      <c r="C549" s="42"/>
    </row>
    <row r="550" spans="2:3" ht="20.25">
      <c r="B550" s="42"/>
      <c r="C550" s="42"/>
    </row>
    <row r="551" spans="2:3" ht="20.25">
      <c r="B551" s="42"/>
      <c r="C551" s="42"/>
    </row>
    <row r="552" spans="2:3" ht="20.25">
      <c r="B552" s="42"/>
      <c r="C552" s="42"/>
    </row>
    <row r="553" spans="2:3" ht="20.25">
      <c r="B553" s="42"/>
      <c r="C553" s="42"/>
    </row>
    <row r="554" spans="2:3" ht="20.25">
      <c r="B554" s="42"/>
      <c r="C554" s="42"/>
    </row>
    <row r="555" spans="2:3" ht="20.25">
      <c r="B555" s="42"/>
      <c r="C555" s="42"/>
    </row>
    <row r="556" spans="2:3" ht="20.25">
      <c r="B556" s="42"/>
      <c r="C556" s="42"/>
    </row>
    <row r="557" spans="2:3" ht="20.25">
      <c r="B557" s="42"/>
      <c r="C557" s="42"/>
    </row>
    <row r="558" spans="2:3" ht="20.25">
      <c r="B558" s="42"/>
      <c r="C558" s="42"/>
    </row>
    <row r="559" spans="2:3" ht="20.25">
      <c r="B559" s="42"/>
      <c r="C559" s="42"/>
    </row>
    <row r="560" spans="2:3" ht="20.25">
      <c r="B560" s="42"/>
      <c r="C560" s="42"/>
    </row>
    <row r="561" spans="2:3" ht="20.25">
      <c r="B561" s="42"/>
      <c r="C561" s="42"/>
    </row>
    <row r="562" spans="2:3" ht="20.25">
      <c r="B562" s="42"/>
      <c r="C562" s="42"/>
    </row>
    <row r="563" spans="2:3" ht="20.25">
      <c r="B563" s="42"/>
      <c r="C563" s="42"/>
    </row>
    <row r="564" spans="2:3" ht="20.25">
      <c r="B564" s="42"/>
      <c r="C564" s="42"/>
    </row>
    <row r="565" spans="2:3" ht="20.25">
      <c r="B565" s="42"/>
      <c r="C565" s="42"/>
    </row>
    <row r="566" spans="2:3" ht="20.25">
      <c r="B566" s="42"/>
      <c r="C566" s="42"/>
    </row>
    <row r="567" spans="2:3" ht="20.25">
      <c r="B567" s="42"/>
      <c r="C567" s="42"/>
    </row>
    <row r="568" spans="2:3" ht="20.25">
      <c r="B568" s="42"/>
      <c r="C568" s="42"/>
    </row>
    <row r="569" spans="2:3" ht="20.25">
      <c r="B569" s="42"/>
      <c r="C569" s="42"/>
    </row>
    <row r="570" spans="2:3" ht="20.25">
      <c r="B570" s="42"/>
      <c r="C570" s="42"/>
    </row>
    <row r="571" spans="2:3" ht="20.25">
      <c r="B571" s="42"/>
      <c r="C571" s="42"/>
    </row>
    <row r="572" spans="2:3" ht="20.25">
      <c r="B572" s="42"/>
      <c r="C572" s="42"/>
    </row>
    <row r="573" spans="2:3" ht="20.25">
      <c r="B573" s="42"/>
      <c r="C573" s="42"/>
    </row>
    <row r="574" spans="2:3" ht="20.25">
      <c r="B574" s="42"/>
      <c r="C574" s="42"/>
    </row>
    <row r="575" spans="2:3" ht="20.25">
      <c r="B575" s="42"/>
      <c r="C575" s="42"/>
    </row>
    <row r="576" spans="2:3" ht="20.25">
      <c r="B576" s="42"/>
      <c r="C576" s="42"/>
    </row>
    <row r="577" spans="2:3" ht="20.25">
      <c r="B577" s="42"/>
      <c r="C577" s="42"/>
    </row>
    <row r="578" spans="2:3" ht="20.25">
      <c r="B578" s="42"/>
      <c r="C578" s="42"/>
    </row>
    <row r="579" spans="2:3" ht="20.25">
      <c r="B579" s="42"/>
      <c r="C579" s="42"/>
    </row>
    <row r="580" spans="2:3" ht="20.25">
      <c r="B580" s="42"/>
      <c r="C580" s="42"/>
    </row>
    <row r="581" spans="2:3" ht="20.25">
      <c r="B581" s="42"/>
      <c r="C581" s="42"/>
    </row>
    <row r="582" spans="2:3" ht="20.25">
      <c r="B582" s="42"/>
      <c r="C582" s="42"/>
    </row>
    <row r="583" spans="2:3" ht="20.25">
      <c r="B583" s="42"/>
      <c r="C583" s="42"/>
    </row>
    <row r="584" spans="2:3" ht="20.25">
      <c r="B584" s="42"/>
      <c r="C584" s="42"/>
    </row>
    <row r="585" spans="2:3" ht="20.25">
      <c r="B585" s="42"/>
      <c r="C585" s="42"/>
    </row>
    <row r="586" spans="2:3" ht="20.25">
      <c r="B586" s="42"/>
      <c r="C586" s="42"/>
    </row>
    <row r="587" spans="2:3" ht="20.25">
      <c r="B587" s="42"/>
      <c r="C587" s="42"/>
    </row>
    <row r="588" spans="2:3" ht="20.25">
      <c r="B588" s="42"/>
      <c r="C588" s="42"/>
    </row>
    <row r="589" spans="2:3" ht="20.25">
      <c r="B589" s="42"/>
      <c r="C589" s="42"/>
    </row>
    <row r="590" spans="2:3" ht="20.25">
      <c r="B590" s="42"/>
      <c r="C590" s="42"/>
    </row>
    <row r="591" spans="2:3" ht="20.25">
      <c r="B591" s="42"/>
      <c r="C591" s="42"/>
    </row>
    <row r="592" spans="2:3" ht="20.25">
      <c r="B592" s="42"/>
      <c r="C592" s="42"/>
    </row>
    <row r="593" spans="2:3" ht="20.25">
      <c r="B593" s="42"/>
      <c r="C593" s="42"/>
    </row>
    <row r="594" spans="2:3" ht="20.25">
      <c r="B594" s="42"/>
      <c r="C594" s="42"/>
    </row>
    <row r="595" spans="2:3" ht="20.25">
      <c r="B595" s="42"/>
      <c r="C595" s="42"/>
    </row>
    <row r="596" spans="2:3" ht="20.25">
      <c r="B596" s="42"/>
      <c r="C596" s="42"/>
    </row>
    <row r="597" spans="2:3" ht="20.25">
      <c r="B597" s="42"/>
      <c r="C597" s="42"/>
    </row>
    <row r="598" spans="2:3" ht="20.25">
      <c r="B598" s="42"/>
      <c r="C598" s="42"/>
    </row>
    <row r="599" spans="2:3" ht="20.25">
      <c r="B599" s="42"/>
      <c r="C599" s="42"/>
    </row>
    <row r="600" spans="2:3" ht="20.25">
      <c r="B600" s="42"/>
      <c r="C600" s="42"/>
    </row>
    <row r="601" spans="2:3" ht="20.25">
      <c r="B601" s="42"/>
      <c r="C601" s="42"/>
    </row>
    <row r="602" spans="2:3" ht="20.25">
      <c r="B602" s="42"/>
      <c r="C602" s="42"/>
    </row>
    <row r="603" spans="2:3" ht="20.25">
      <c r="B603" s="42"/>
      <c r="C603" s="42"/>
    </row>
    <row r="604" spans="2:3" ht="20.25">
      <c r="B604" s="42"/>
      <c r="C604" s="42"/>
    </row>
    <row r="605" spans="2:3" ht="20.25">
      <c r="B605" s="42"/>
      <c r="C605" s="42"/>
    </row>
    <row r="606" spans="2:3" ht="20.25">
      <c r="B606" s="42"/>
      <c r="C606" s="42"/>
    </row>
    <row r="607" spans="2:3" ht="20.25">
      <c r="B607" s="42"/>
      <c r="C607" s="42"/>
    </row>
    <row r="608" spans="2:3" ht="20.25">
      <c r="B608" s="42"/>
      <c r="C608" s="42"/>
    </row>
    <row r="609" spans="2:3" ht="20.25">
      <c r="B609" s="42"/>
      <c r="C609" s="42"/>
    </row>
    <row r="610" spans="2:3" ht="20.25">
      <c r="B610" s="42"/>
      <c r="C610" s="42"/>
    </row>
    <row r="611" spans="2:3" ht="20.25">
      <c r="B611" s="42"/>
      <c r="C611" s="42"/>
    </row>
    <row r="612" spans="2:3" ht="20.25">
      <c r="B612" s="42"/>
      <c r="C612" s="42"/>
    </row>
    <row r="613" spans="2:3" ht="20.25">
      <c r="B613" s="42"/>
      <c r="C613" s="42"/>
    </row>
    <row r="614" spans="2:3" ht="20.25">
      <c r="B614" s="42"/>
      <c r="C614" s="42"/>
    </row>
    <row r="615" spans="2:3" ht="20.25">
      <c r="B615" s="42"/>
      <c r="C615" s="42"/>
    </row>
    <row r="616" spans="2:3" ht="20.25">
      <c r="B616" s="42"/>
      <c r="C616" s="42"/>
    </row>
    <row r="617" spans="2:3" ht="20.25">
      <c r="B617" s="42"/>
      <c r="C617" s="42"/>
    </row>
    <row r="618" spans="2:3" ht="20.25">
      <c r="B618" s="42"/>
      <c r="C618" s="42"/>
    </row>
    <row r="619" spans="2:3" ht="20.25">
      <c r="B619" s="42"/>
      <c r="C619" s="42"/>
    </row>
    <row r="620" spans="2:3" ht="20.25">
      <c r="B620" s="42"/>
      <c r="C620" s="42"/>
    </row>
    <row r="621" spans="2:3" ht="20.25">
      <c r="B621" s="42"/>
      <c r="C621" s="42"/>
    </row>
    <row r="622" spans="2:3" ht="20.25">
      <c r="B622" s="42"/>
      <c r="C622" s="42"/>
    </row>
    <row r="623" spans="2:3" ht="20.25">
      <c r="B623" s="42"/>
      <c r="C623" s="42"/>
    </row>
    <row r="624" spans="2:3" ht="20.25">
      <c r="B624" s="42"/>
      <c r="C624" s="42"/>
    </row>
    <row r="625" spans="2:3" ht="20.25">
      <c r="B625" s="42"/>
      <c r="C625" s="42"/>
    </row>
    <row r="626" spans="2:3" ht="20.25">
      <c r="B626" s="42"/>
      <c r="C626" s="42"/>
    </row>
    <row r="627" spans="2:3" ht="20.25">
      <c r="B627" s="42"/>
      <c r="C627" s="42"/>
    </row>
    <row r="628" spans="2:3" ht="20.25">
      <c r="B628" s="42"/>
      <c r="C628" s="42"/>
    </row>
    <row r="629" spans="2:3" ht="20.25">
      <c r="B629" s="42"/>
      <c r="C629" s="42"/>
    </row>
    <row r="630" spans="2:3" ht="20.25">
      <c r="B630" s="42"/>
      <c r="C630" s="42"/>
    </row>
    <row r="631" spans="2:3" ht="20.25">
      <c r="B631" s="42"/>
      <c r="C631" s="42"/>
    </row>
    <row r="632" spans="2:3" ht="20.25">
      <c r="B632" s="42"/>
      <c r="C632" s="42"/>
    </row>
    <row r="633" spans="2:3" ht="20.25">
      <c r="B633" s="42"/>
      <c r="C633" s="42"/>
    </row>
    <row r="634" spans="2:3" ht="20.25">
      <c r="B634" s="42"/>
      <c r="C634" s="42"/>
    </row>
    <row r="635" spans="2:3" ht="20.25">
      <c r="B635" s="42"/>
      <c r="C635" s="42"/>
    </row>
    <row r="636" spans="2:3" ht="20.25">
      <c r="B636" s="42"/>
      <c r="C636" s="42"/>
    </row>
    <row r="637" spans="2:3" ht="20.25">
      <c r="B637" s="42"/>
      <c r="C637" s="42"/>
    </row>
    <row r="638" spans="2:3" ht="20.25">
      <c r="B638" s="42"/>
      <c r="C638" s="42"/>
    </row>
    <row r="639" spans="2:3" ht="20.25">
      <c r="B639" s="42"/>
      <c r="C639" s="42"/>
    </row>
    <row r="640" spans="2:3" ht="20.25">
      <c r="B640" s="42"/>
      <c r="C640" s="42"/>
    </row>
    <row r="641" spans="2:3" ht="20.25">
      <c r="B641" s="42"/>
      <c r="C641" s="42"/>
    </row>
    <row r="642" spans="2:3" ht="20.25">
      <c r="B642" s="42"/>
      <c r="C642" s="42"/>
    </row>
    <row r="643" spans="2:3" ht="20.25">
      <c r="B643" s="42"/>
      <c r="C643" s="42"/>
    </row>
    <row r="644" spans="2:3" ht="20.25">
      <c r="B644" s="42"/>
      <c r="C644" s="42"/>
    </row>
    <row r="645" spans="2:3" ht="20.25">
      <c r="B645" s="42"/>
      <c r="C645" s="42"/>
    </row>
    <row r="646" spans="2:3" ht="20.25">
      <c r="B646" s="42"/>
      <c r="C646" s="42"/>
    </row>
    <row r="647" spans="2:3" ht="20.25">
      <c r="B647" s="42"/>
      <c r="C647" s="42"/>
    </row>
    <row r="648" spans="2:3" ht="20.25">
      <c r="B648" s="42"/>
      <c r="C648" s="42"/>
    </row>
    <row r="649" spans="2:3" ht="20.25">
      <c r="B649" s="42"/>
      <c r="C649" s="42"/>
    </row>
    <row r="650" spans="2:3" ht="20.25">
      <c r="B650" s="42"/>
      <c r="C650" s="42"/>
    </row>
    <row r="651" spans="2:3" ht="20.25">
      <c r="B651" s="42"/>
      <c r="C651" s="42"/>
    </row>
    <row r="652" spans="2:3" ht="20.25">
      <c r="B652" s="42"/>
      <c r="C652" s="42"/>
    </row>
    <row r="653" spans="2:3" ht="20.25">
      <c r="B653" s="42"/>
      <c r="C653" s="42"/>
    </row>
    <row r="654" spans="2:3" ht="20.25">
      <c r="B654" s="42"/>
      <c r="C654" s="42"/>
    </row>
    <row r="655" spans="2:3" ht="20.25">
      <c r="B655" s="42"/>
      <c r="C655" s="42"/>
    </row>
    <row r="656" spans="2:3" ht="20.25">
      <c r="B656" s="42"/>
      <c r="C656" s="42"/>
    </row>
    <row r="657" spans="2:3" ht="20.25">
      <c r="B657" s="42"/>
      <c r="C657" s="42"/>
    </row>
    <row r="658" spans="2:3" ht="20.25">
      <c r="B658" s="42"/>
      <c r="C658" s="42"/>
    </row>
    <row r="659" spans="2:3" ht="20.25">
      <c r="B659" s="42"/>
      <c r="C659" s="42"/>
    </row>
    <row r="660" spans="2:3" ht="20.25">
      <c r="B660" s="42"/>
      <c r="C660" s="42"/>
    </row>
    <row r="661" spans="2:3" ht="20.25">
      <c r="B661" s="42"/>
      <c r="C661" s="42"/>
    </row>
    <row r="662" spans="2:3" ht="20.25">
      <c r="B662" s="42"/>
      <c r="C662" s="42"/>
    </row>
    <row r="663" spans="2:3" ht="20.25">
      <c r="B663" s="42"/>
      <c r="C663" s="42"/>
    </row>
    <row r="664" spans="2:3" ht="20.25">
      <c r="B664" s="42"/>
      <c r="C664" s="42"/>
    </row>
    <row r="665" spans="2:3" ht="20.25">
      <c r="B665" s="42"/>
      <c r="C665" s="42"/>
    </row>
    <row r="666" spans="2:3" ht="20.25">
      <c r="B666" s="42"/>
      <c r="C666" s="42"/>
    </row>
    <row r="667" spans="2:3" ht="20.25">
      <c r="B667" s="42"/>
      <c r="C667" s="42"/>
    </row>
    <row r="668" spans="2:3" ht="20.25">
      <c r="B668" s="42"/>
      <c r="C668" s="42"/>
    </row>
    <row r="669" spans="2:3" ht="20.25">
      <c r="B669" s="42"/>
      <c r="C669" s="42"/>
    </row>
    <row r="670" spans="2:3" ht="20.25">
      <c r="B670" s="42"/>
      <c r="C670" s="42"/>
    </row>
    <row r="671" spans="2:3" ht="20.25">
      <c r="B671" s="42"/>
      <c r="C671" s="42"/>
    </row>
    <row r="672" spans="2:3" ht="20.25">
      <c r="B672" s="42"/>
      <c r="C672" s="42"/>
    </row>
    <row r="673" spans="2:3" ht="20.25">
      <c r="B673" s="42"/>
      <c r="C673" s="42"/>
    </row>
    <row r="674" spans="2:3" ht="20.25">
      <c r="B674" s="42"/>
      <c r="C674" s="42"/>
    </row>
    <row r="675" spans="2:3" ht="20.25">
      <c r="B675" s="42"/>
      <c r="C675" s="42"/>
    </row>
    <row r="676" spans="2:3" ht="20.25">
      <c r="B676" s="42"/>
      <c r="C676" s="42"/>
    </row>
    <row r="677" spans="2:3" ht="20.25">
      <c r="B677" s="42"/>
      <c r="C677" s="42"/>
    </row>
    <row r="678" spans="2:3" ht="20.25">
      <c r="B678" s="42"/>
      <c r="C678" s="42"/>
    </row>
    <row r="679" spans="2:3" ht="20.25">
      <c r="B679" s="42"/>
      <c r="C679" s="42"/>
    </row>
    <row r="680" spans="2:3" ht="20.25">
      <c r="B680" s="42"/>
      <c r="C680" s="42"/>
    </row>
    <row r="681" spans="2:3" ht="20.25">
      <c r="B681" s="42"/>
      <c r="C681" s="42"/>
    </row>
    <row r="682" spans="2:3" ht="20.25">
      <c r="B682" s="42"/>
      <c r="C682" s="42"/>
    </row>
    <row r="683" spans="2:3" ht="20.25">
      <c r="B683" s="42"/>
      <c r="C683" s="42"/>
    </row>
    <row r="684" spans="2:3" ht="20.25">
      <c r="B684" s="42"/>
      <c r="C684" s="42"/>
    </row>
    <row r="685" spans="2:3" ht="20.25">
      <c r="B685" s="42"/>
      <c r="C685" s="42"/>
    </row>
    <row r="686" spans="2:3" ht="20.25">
      <c r="B686" s="42"/>
      <c r="C686" s="42"/>
    </row>
    <row r="687" spans="2:3" ht="20.25">
      <c r="B687" s="42"/>
      <c r="C687" s="42"/>
    </row>
    <row r="688" spans="2:3" ht="20.25">
      <c r="B688" s="42"/>
      <c r="C688" s="42"/>
    </row>
    <row r="689" spans="2:3" ht="20.25">
      <c r="B689" s="42"/>
      <c r="C689" s="42"/>
    </row>
    <row r="690" spans="2:3" ht="20.25">
      <c r="B690" s="42"/>
      <c r="C690" s="42"/>
    </row>
    <row r="691" spans="2:3" ht="20.25">
      <c r="B691" s="42"/>
      <c r="C691" s="42"/>
    </row>
    <row r="692" spans="2:3" ht="20.25">
      <c r="B692" s="42"/>
      <c r="C692" s="42"/>
    </row>
    <row r="693" spans="2:3" ht="20.25">
      <c r="B693" s="42"/>
      <c r="C693" s="42"/>
    </row>
    <row r="694" spans="2:3" ht="20.25">
      <c r="B694" s="42"/>
      <c r="C694" s="42"/>
    </row>
    <row r="695" spans="2:3" ht="20.25">
      <c r="B695" s="42"/>
      <c r="C695" s="42"/>
    </row>
    <row r="696" spans="2:3" ht="20.25">
      <c r="B696" s="42"/>
      <c r="C696" s="42"/>
    </row>
    <row r="697" spans="2:3" ht="20.25">
      <c r="B697" s="42"/>
      <c r="C697" s="42"/>
    </row>
    <row r="698" spans="2:3" ht="20.25">
      <c r="B698" s="42"/>
      <c r="C698" s="42"/>
    </row>
    <row r="699" spans="2:3" ht="20.25">
      <c r="B699" s="42"/>
      <c r="C699" s="42"/>
    </row>
    <row r="700" spans="2:3" ht="20.25">
      <c r="B700" s="42"/>
      <c r="C700" s="42"/>
    </row>
    <row r="701" spans="2:3" ht="20.25">
      <c r="B701" s="42"/>
      <c r="C701" s="42"/>
    </row>
    <row r="702" spans="2:3" ht="20.25">
      <c r="B702" s="42"/>
      <c r="C702" s="42"/>
    </row>
    <row r="703" spans="2:3" ht="20.25">
      <c r="B703" s="42"/>
      <c r="C703" s="42"/>
    </row>
    <row r="704" spans="2:3" ht="20.25">
      <c r="B704" s="42"/>
      <c r="C704" s="42"/>
    </row>
    <row r="705" spans="2:3" ht="20.25">
      <c r="B705" s="42"/>
      <c r="C705" s="42"/>
    </row>
    <row r="706" spans="2:3" ht="20.25">
      <c r="B706" s="42"/>
      <c r="C706" s="42"/>
    </row>
    <row r="707" spans="2:3" ht="20.25">
      <c r="B707" s="42"/>
      <c r="C707" s="42"/>
    </row>
    <row r="708" spans="2:3" ht="20.25">
      <c r="B708" s="42"/>
      <c r="C708" s="42"/>
    </row>
    <row r="709" spans="2:3" ht="20.25">
      <c r="B709" s="42"/>
      <c r="C709" s="42"/>
    </row>
    <row r="710" spans="2:3" ht="20.25">
      <c r="B710" s="42"/>
      <c r="C710" s="42"/>
    </row>
    <row r="711" spans="2:3" ht="20.25">
      <c r="B711" s="42"/>
      <c r="C711" s="42"/>
    </row>
    <row r="712" spans="2:3" ht="20.25">
      <c r="B712" s="42"/>
      <c r="C712" s="42"/>
    </row>
    <row r="713" spans="2:3" ht="20.25">
      <c r="B713" s="42"/>
      <c r="C713" s="42"/>
    </row>
    <row r="714" spans="2:3" ht="20.25">
      <c r="B714" s="42"/>
      <c r="C714" s="42"/>
    </row>
    <row r="715" spans="2:3" ht="20.25">
      <c r="B715" s="42"/>
      <c r="C715" s="42"/>
    </row>
    <row r="716" spans="2:3" ht="20.25">
      <c r="B716" s="42"/>
      <c r="C716" s="42"/>
    </row>
    <row r="717" spans="2:3" ht="20.25">
      <c r="B717" s="42"/>
      <c r="C717" s="42"/>
    </row>
    <row r="718" spans="2:3" ht="20.25">
      <c r="B718" s="42"/>
      <c r="C718" s="42"/>
    </row>
    <row r="719" spans="2:3" ht="20.25">
      <c r="B719" s="42"/>
      <c r="C719" s="42"/>
    </row>
    <row r="720" spans="2:3" ht="20.25">
      <c r="B720" s="42"/>
      <c r="C720" s="42"/>
    </row>
    <row r="721" spans="2:3" ht="20.25">
      <c r="B721" s="42"/>
      <c r="C721" s="42"/>
    </row>
    <row r="722" spans="2:3" ht="20.25">
      <c r="B722" s="42"/>
      <c r="C722" s="42"/>
    </row>
    <row r="723" spans="2:3" ht="20.25">
      <c r="B723" s="42"/>
      <c r="C723" s="42"/>
    </row>
    <row r="724" spans="2:3" ht="20.25">
      <c r="B724" s="42"/>
      <c r="C724" s="42"/>
    </row>
    <row r="725" spans="2:3" ht="20.25">
      <c r="B725" s="42"/>
      <c r="C725" s="42"/>
    </row>
    <row r="726" spans="2:3" ht="20.25">
      <c r="B726" s="42"/>
      <c r="C726" s="42"/>
    </row>
    <row r="727" spans="2:3" ht="20.25">
      <c r="B727" s="42"/>
      <c r="C727" s="42"/>
    </row>
    <row r="728" spans="2:3" ht="20.25">
      <c r="B728" s="42"/>
      <c r="C728" s="42"/>
    </row>
    <row r="729" spans="2:3" ht="20.25">
      <c r="B729" s="42"/>
      <c r="C729" s="42"/>
    </row>
    <row r="730" spans="2:3" ht="20.25">
      <c r="B730" s="42"/>
      <c r="C730" s="42"/>
    </row>
    <row r="731" spans="2:3" ht="20.25">
      <c r="B731" s="42"/>
      <c r="C731" s="42"/>
    </row>
    <row r="732" spans="2:3" ht="20.25">
      <c r="B732" s="42"/>
      <c r="C732" s="42"/>
    </row>
    <row r="733" spans="2:3" ht="20.25">
      <c r="B733" s="42"/>
      <c r="C733" s="42"/>
    </row>
    <row r="734" spans="2:3" ht="20.25">
      <c r="B734" s="42"/>
      <c r="C734" s="42"/>
    </row>
    <row r="735" spans="2:3" ht="20.25">
      <c r="B735" s="42"/>
      <c r="C735" s="42"/>
    </row>
    <row r="736" spans="2:3" ht="20.25">
      <c r="B736" s="42"/>
      <c r="C736" s="42"/>
    </row>
    <row r="737" spans="2:3" ht="20.25">
      <c r="B737" s="42"/>
      <c r="C737" s="42"/>
    </row>
    <row r="738" spans="2:3" ht="20.25">
      <c r="B738" s="42"/>
      <c r="C738" s="42"/>
    </row>
    <row r="739" spans="2:3" ht="20.25">
      <c r="B739" s="42"/>
      <c r="C739" s="42"/>
    </row>
    <row r="740" spans="2:3" ht="20.25">
      <c r="B740" s="42"/>
      <c r="C740" s="42"/>
    </row>
    <row r="741" spans="2:3" ht="20.25">
      <c r="B741" s="42"/>
      <c r="C741" s="42"/>
    </row>
    <row r="742" spans="2:3" ht="20.25">
      <c r="B742" s="42"/>
      <c r="C742" s="42"/>
    </row>
    <row r="743" spans="2:3" ht="20.25">
      <c r="B743" s="42"/>
      <c r="C743" s="42"/>
    </row>
    <row r="744" spans="2:3" ht="20.25">
      <c r="B744" s="42"/>
      <c r="C744" s="42"/>
    </row>
    <row r="745" spans="2:3" ht="20.25">
      <c r="B745" s="42"/>
      <c r="C745" s="42"/>
    </row>
    <row r="746" spans="2:3" ht="20.25">
      <c r="B746" s="42"/>
      <c r="C746" s="42"/>
    </row>
    <row r="747" spans="2:3" ht="20.25">
      <c r="B747" s="42"/>
      <c r="C747" s="42"/>
    </row>
    <row r="748" spans="2:3" ht="20.25">
      <c r="B748" s="42"/>
      <c r="C748" s="42"/>
    </row>
    <row r="749" spans="2:3" ht="20.25">
      <c r="B749" s="42"/>
      <c r="C749" s="42"/>
    </row>
    <row r="750" spans="2:3" ht="20.25">
      <c r="B750" s="42"/>
      <c r="C750" s="42"/>
    </row>
    <row r="751" spans="2:3" ht="20.25">
      <c r="B751" s="42"/>
      <c r="C751" s="42"/>
    </row>
    <row r="752" spans="2:3" ht="20.25">
      <c r="B752" s="42"/>
      <c r="C752" s="42"/>
    </row>
    <row r="753" spans="2:3" ht="20.25">
      <c r="B753" s="42"/>
      <c r="C753" s="42"/>
    </row>
    <row r="754" spans="2:3" ht="20.25">
      <c r="B754" s="42"/>
      <c r="C754" s="42"/>
    </row>
    <row r="755" spans="2:3" ht="20.25">
      <c r="B755" s="42"/>
      <c r="C755" s="42"/>
    </row>
    <row r="756" spans="2:3" ht="20.25">
      <c r="B756" s="42"/>
      <c r="C756" s="42"/>
    </row>
    <row r="757" spans="2:3" ht="20.25">
      <c r="B757" s="42"/>
      <c r="C757" s="42"/>
    </row>
    <row r="758" spans="2:3" ht="20.25">
      <c r="B758" s="42"/>
      <c r="C758" s="42"/>
    </row>
    <row r="759" spans="2:3" ht="20.25">
      <c r="B759" s="42"/>
      <c r="C759" s="42"/>
    </row>
    <row r="760" spans="2:3" ht="20.25">
      <c r="B760" s="42"/>
      <c r="C760" s="42"/>
    </row>
    <row r="761" spans="2:3" ht="20.25">
      <c r="B761" s="42"/>
      <c r="C761" s="42"/>
    </row>
    <row r="762" spans="2:3" ht="20.25">
      <c r="B762" s="42"/>
      <c r="C762" s="42"/>
    </row>
    <row r="763" spans="2:3" ht="20.25">
      <c r="B763" s="42"/>
      <c r="C763" s="42"/>
    </row>
    <row r="764" spans="2:3" ht="20.25">
      <c r="B764" s="42"/>
      <c r="C764" s="42"/>
    </row>
    <row r="765" spans="2:3" ht="20.25">
      <c r="B765" s="42"/>
      <c r="C765" s="42"/>
    </row>
    <row r="766" spans="2:3" ht="20.25">
      <c r="B766" s="42"/>
      <c r="C766" s="42"/>
    </row>
    <row r="767" spans="2:3" ht="20.25">
      <c r="B767" s="42"/>
      <c r="C767" s="42"/>
    </row>
    <row r="768" spans="2:3" ht="20.25">
      <c r="B768" s="42"/>
      <c r="C768" s="42"/>
    </row>
    <row r="769" spans="2:3" ht="20.25">
      <c r="B769" s="42"/>
      <c r="C769" s="42"/>
    </row>
    <row r="770" spans="2:3" ht="20.25">
      <c r="B770" s="42"/>
      <c r="C770" s="42"/>
    </row>
    <row r="771" spans="2:3" ht="20.25">
      <c r="B771" s="42"/>
      <c r="C771" s="42"/>
    </row>
    <row r="772" spans="2:3" ht="20.25">
      <c r="B772" s="42"/>
      <c r="C772" s="42"/>
    </row>
    <row r="773" spans="2:3" ht="20.25">
      <c r="B773" s="42"/>
      <c r="C773" s="42"/>
    </row>
    <row r="774" spans="2:3" ht="20.25">
      <c r="B774" s="42"/>
      <c r="C774" s="42"/>
    </row>
    <row r="775" spans="2:3" ht="20.25">
      <c r="B775" s="42"/>
      <c r="C775" s="42"/>
    </row>
    <row r="776" spans="2:3" ht="20.25">
      <c r="B776" s="42"/>
      <c r="C776" s="42"/>
    </row>
    <row r="777" spans="2:3" ht="20.25">
      <c r="B777" s="42"/>
      <c r="C777" s="42"/>
    </row>
    <row r="778" spans="2:3" ht="20.25">
      <c r="B778" s="42"/>
      <c r="C778" s="42"/>
    </row>
    <row r="779" spans="2:3" ht="20.25">
      <c r="B779" s="42"/>
      <c r="C779" s="42"/>
    </row>
    <row r="780" spans="2:3" ht="20.25">
      <c r="B780" s="42"/>
      <c r="C780" s="42"/>
    </row>
    <row r="781" spans="2:3" ht="20.25">
      <c r="B781" s="42"/>
      <c r="C781" s="42"/>
    </row>
    <row r="782" spans="2:3" ht="20.25">
      <c r="B782" s="42"/>
      <c r="C782" s="42"/>
    </row>
    <row r="783" spans="2:3" ht="20.25">
      <c r="B783" s="42"/>
      <c r="C783" s="42"/>
    </row>
    <row r="784" spans="2:3" ht="20.25">
      <c r="B784" s="42"/>
      <c r="C784" s="42"/>
    </row>
    <row r="785" spans="2:3" ht="20.25">
      <c r="B785" s="42"/>
      <c r="C785" s="42"/>
    </row>
    <row r="786" spans="2:3" ht="20.25">
      <c r="B786" s="42"/>
      <c r="C786" s="42"/>
    </row>
    <row r="787" spans="2:3" ht="20.25">
      <c r="B787" s="42"/>
      <c r="C787" s="42"/>
    </row>
    <row r="788" spans="2:3" ht="20.25">
      <c r="B788" s="42"/>
      <c r="C788" s="42"/>
    </row>
    <row r="789" spans="2:3" ht="20.25">
      <c r="B789" s="42"/>
      <c r="C789" s="42"/>
    </row>
    <row r="790" spans="2:3" ht="20.25">
      <c r="B790" s="42"/>
      <c r="C790" s="42"/>
    </row>
    <row r="791" spans="2:3" ht="20.25">
      <c r="B791" s="42"/>
      <c r="C791" s="42"/>
    </row>
    <row r="792" spans="2:3" ht="20.25">
      <c r="B792" s="42"/>
      <c r="C792" s="42"/>
    </row>
    <row r="793" spans="2:3" ht="20.25">
      <c r="B793" s="42"/>
      <c r="C793" s="42"/>
    </row>
    <row r="794" spans="2:3" ht="20.25">
      <c r="B794" s="42"/>
      <c r="C794" s="42"/>
    </row>
    <row r="795" spans="2:3" ht="20.25">
      <c r="B795" s="42"/>
      <c r="C795" s="42"/>
    </row>
    <row r="796" spans="2:3" ht="20.25">
      <c r="B796" s="42"/>
      <c r="C796" s="42"/>
    </row>
    <row r="797" spans="2:3" ht="20.25">
      <c r="B797" s="42"/>
      <c r="C797" s="42"/>
    </row>
    <row r="798" spans="2:3" ht="20.25">
      <c r="B798" s="42"/>
      <c r="C798" s="42"/>
    </row>
    <row r="799" spans="2:3" ht="20.25">
      <c r="B799" s="42"/>
      <c r="C799" s="42"/>
    </row>
    <row r="800" spans="2:3" ht="20.25">
      <c r="B800" s="42"/>
      <c r="C800" s="42"/>
    </row>
    <row r="801" spans="2:3" ht="20.25">
      <c r="B801" s="42"/>
      <c r="C801" s="42"/>
    </row>
    <row r="802" spans="2:3" ht="20.25">
      <c r="B802" s="42"/>
      <c r="C802" s="42"/>
    </row>
    <row r="803" spans="2:3" ht="20.25">
      <c r="B803" s="42"/>
      <c r="C803" s="42"/>
    </row>
    <row r="804" spans="2:3" ht="20.25">
      <c r="B804" s="42"/>
      <c r="C804" s="42"/>
    </row>
    <row r="805" spans="2:3" ht="20.25">
      <c r="B805" s="42"/>
      <c r="C805" s="42"/>
    </row>
    <row r="806" spans="2:3" ht="20.25">
      <c r="B806" s="42"/>
      <c r="C806" s="42"/>
    </row>
    <row r="807" spans="2:3" ht="20.25">
      <c r="B807" s="42"/>
      <c r="C807" s="42"/>
    </row>
    <row r="808" spans="2:3" ht="20.25">
      <c r="B808" s="42"/>
      <c r="C808" s="42"/>
    </row>
    <row r="809" spans="2:3" ht="20.25">
      <c r="B809" s="42"/>
      <c r="C809" s="42"/>
    </row>
    <row r="810" spans="2:3" ht="20.25">
      <c r="B810" s="42"/>
      <c r="C810" s="42"/>
    </row>
    <row r="811" spans="2:3" ht="20.25">
      <c r="B811" s="42"/>
      <c r="C811" s="42"/>
    </row>
    <row r="812" spans="2:3" ht="20.25">
      <c r="B812" s="42"/>
      <c r="C812" s="42"/>
    </row>
    <row r="813" spans="2:3" ht="20.25">
      <c r="B813" s="42"/>
      <c r="C813" s="42"/>
    </row>
    <row r="814" spans="2:3" ht="20.25">
      <c r="B814" s="42"/>
      <c r="C814" s="42"/>
    </row>
    <row r="815" spans="2:3" ht="20.25">
      <c r="B815" s="42"/>
      <c r="C815" s="42"/>
    </row>
    <row r="816" spans="2:3" ht="20.25">
      <c r="B816" s="42"/>
      <c r="C816" s="42"/>
    </row>
    <row r="817" spans="2:3" ht="20.25">
      <c r="B817" s="42"/>
      <c r="C817" s="42"/>
    </row>
    <row r="818" spans="2:3" ht="20.25">
      <c r="B818" s="42"/>
      <c r="C818" s="42"/>
    </row>
    <row r="819" spans="2:3" ht="20.25">
      <c r="B819" s="42"/>
      <c r="C819" s="42"/>
    </row>
    <row r="820" spans="2:3" ht="20.25">
      <c r="B820" s="42"/>
      <c r="C820" s="42"/>
    </row>
    <row r="821" spans="2:3" ht="20.25">
      <c r="B821" s="42"/>
      <c r="C821" s="42"/>
    </row>
    <row r="822" spans="2:3" ht="20.25">
      <c r="B822" s="42"/>
      <c r="C822" s="42"/>
    </row>
    <row r="823" spans="2:3" ht="20.25">
      <c r="B823" s="42"/>
      <c r="C823" s="42"/>
    </row>
    <row r="824" spans="2:3" ht="20.25">
      <c r="B824" s="42"/>
      <c r="C824" s="42"/>
    </row>
    <row r="825" spans="2:3" ht="20.25">
      <c r="B825" s="42"/>
      <c r="C825" s="42"/>
    </row>
    <row r="826" spans="2:3" ht="20.25">
      <c r="B826" s="42"/>
      <c r="C826" s="42"/>
    </row>
    <row r="827" spans="2:3" ht="20.25">
      <c r="B827" s="42"/>
      <c r="C827" s="42"/>
    </row>
    <row r="828" spans="2:3" ht="20.25">
      <c r="B828" s="42"/>
      <c r="C828" s="42"/>
    </row>
    <row r="829" spans="2:3" ht="20.25">
      <c r="B829" s="42"/>
      <c r="C829" s="42"/>
    </row>
    <row r="830" spans="2:3" ht="20.25">
      <c r="B830" s="42"/>
      <c r="C830" s="42"/>
    </row>
    <row r="831" spans="2:3" ht="20.25">
      <c r="B831" s="42"/>
      <c r="C831" s="42"/>
    </row>
    <row r="832" spans="2:3" ht="20.25">
      <c r="B832" s="42"/>
      <c r="C832" s="42"/>
    </row>
    <row r="833" spans="2:3" ht="20.25">
      <c r="B833" s="42"/>
      <c r="C833" s="42"/>
    </row>
    <row r="834" spans="2:3" ht="20.25">
      <c r="B834" s="42"/>
      <c r="C834" s="42"/>
    </row>
    <row r="835" spans="2:3" ht="20.25">
      <c r="B835" s="42"/>
      <c r="C835" s="42"/>
    </row>
    <row r="836" spans="2:3" ht="20.25">
      <c r="B836" s="42"/>
      <c r="C836" s="42"/>
    </row>
    <row r="837" spans="2:3" ht="20.25">
      <c r="B837" s="42"/>
      <c r="C837" s="42"/>
    </row>
    <row r="838" spans="2:3" ht="20.25">
      <c r="B838" s="42"/>
      <c r="C838" s="42"/>
    </row>
    <row r="839" spans="2:3" ht="20.25">
      <c r="B839" s="42"/>
      <c r="C839" s="42"/>
    </row>
    <row r="840" spans="2:3" ht="20.25">
      <c r="B840" s="42"/>
      <c r="C840" s="42"/>
    </row>
    <row r="841" spans="2:3" ht="20.25">
      <c r="B841" s="42"/>
      <c r="C841" s="42"/>
    </row>
    <row r="842" spans="2:3" ht="20.25">
      <c r="B842" s="42"/>
      <c r="C842" s="42"/>
    </row>
    <row r="843" spans="2:3" ht="20.25">
      <c r="B843" s="42"/>
      <c r="C843" s="42"/>
    </row>
    <row r="844" spans="2:3" ht="20.25">
      <c r="B844" s="42"/>
      <c r="C844" s="42"/>
    </row>
    <row r="845" spans="2:3" ht="20.25">
      <c r="B845" s="42"/>
      <c r="C845" s="42"/>
    </row>
    <row r="846" spans="2:3" ht="20.25">
      <c r="B846" s="42"/>
      <c r="C846" s="42"/>
    </row>
    <row r="847" spans="2:3" ht="20.25">
      <c r="B847" s="42"/>
      <c r="C847" s="42"/>
    </row>
    <row r="848" spans="2:3" ht="20.25">
      <c r="B848" s="42"/>
      <c r="C848" s="42"/>
    </row>
    <row r="849" spans="2:3" ht="20.25">
      <c r="B849" s="42"/>
      <c r="C849" s="42"/>
    </row>
    <row r="850" spans="2:3" ht="20.25">
      <c r="B850" s="42"/>
      <c r="C850" s="42"/>
    </row>
    <row r="851" spans="2:3" ht="20.25">
      <c r="B851" s="42"/>
      <c r="C851" s="42"/>
    </row>
    <row r="852" spans="2:3" ht="20.25">
      <c r="B852" s="42"/>
      <c r="C852" s="42"/>
    </row>
    <row r="853" spans="2:3" ht="20.25">
      <c r="B853" s="42"/>
      <c r="C853" s="42"/>
    </row>
    <row r="854" spans="2:3" ht="20.25">
      <c r="B854" s="42"/>
      <c r="C854" s="42"/>
    </row>
    <row r="855" spans="2:3" ht="20.25">
      <c r="B855" s="42"/>
      <c r="C855" s="42"/>
    </row>
    <row r="856" spans="2:3" ht="20.25">
      <c r="B856" s="42"/>
      <c r="C856" s="42"/>
    </row>
    <row r="857" spans="2:3" ht="20.25">
      <c r="B857" s="42"/>
      <c r="C857" s="42"/>
    </row>
    <row r="858" spans="2:3" ht="20.25">
      <c r="B858" s="42"/>
      <c r="C858" s="42"/>
    </row>
    <row r="859" spans="2:3" ht="20.25">
      <c r="B859" s="42"/>
      <c r="C859" s="42"/>
    </row>
    <row r="860" spans="2:3" ht="20.25">
      <c r="B860" s="42"/>
      <c r="C860" s="42"/>
    </row>
    <row r="861" spans="2:3" ht="20.25">
      <c r="B861" s="42"/>
      <c r="C861" s="42"/>
    </row>
    <row r="862" spans="2:3" ht="20.25">
      <c r="B862" s="42"/>
      <c r="C862" s="42"/>
    </row>
    <row r="863" spans="2:3" ht="20.25">
      <c r="B863" s="42"/>
      <c r="C863" s="42"/>
    </row>
    <row r="864" spans="2:3" ht="20.25">
      <c r="B864" s="42"/>
      <c r="C864" s="42"/>
    </row>
    <row r="865" spans="2:3" ht="20.25">
      <c r="B865" s="42"/>
      <c r="C865" s="42"/>
    </row>
    <row r="866" spans="2:3" ht="20.25">
      <c r="B866" s="42"/>
      <c r="C866" s="42"/>
    </row>
    <row r="867" spans="2:3" ht="20.25">
      <c r="B867" s="42"/>
      <c r="C867" s="42"/>
    </row>
    <row r="868" spans="2:3" ht="20.25">
      <c r="B868" s="42"/>
      <c r="C868" s="42"/>
    </row>
    <row r="869" spans="2:3" ht="20.25">
      <c r="B869" s="42"/>
      <c r="C869" s="42"/>
    </row>
    <row r="870" spans="2:3" ht="20.25">
      <c r="B870" s="42"/>
      <c r="C870" s="42"/>
    </row>
    <row r="871" spans="2:3" ht="20.25">
      <c r="B871" s="42"/>
      <c r="C871" s="42"/>
    </row>
    <row r="872" spans="2:3" ht="20.25">
      <c r="B872" s="42"/>
      <c r="C872" s="42"/>
    </row>
    <row r="873" spans="2:3" ht="20.25">
      <c r="B873" s="42"/>
      <c r="C873" s="42"/>
    </row>
    <row r="874" spans="2:3" ht="20.25">
      <c r="B874" s="42"/>
      <c r="C874" s="42"/>
    </row>
    <row r="875" spans="2:3" ht="20.25">
      <c r="B875" s="42"/>
      <c r="C875" s="42"/>
    </row>
    <row r="876" spans="2:3" ht="20.25">
      <c r="B876" s="42"/>
      <c r="C876" s="42"/>
    </row>
    <row r="877" spans="2:3" ht="20.25">
      <c r="B877" s="42"/>
      <c r="C877" s="42"/>
    </row>
    <row r="878" spans="2:3" ht="20.25">
      <c r="B878" s="42"/>
      <c r="C878" s="42"/>
    </row>
    <row r="879" spans="2:3" ht="20.25">
      <c r="B879" s="42"/>
      <c r="C879" s="42"/>
    </row>
    <row r="880" spans="2:3" ht="20.25">
      <c r="B880" s="42"/>
      <c r="C880" s="42"/>
    </row>
    <row r="881" spans="2:3" ht="20.25">
      <c r="B881" s="42"/>
      <c r="C881" s="42"/>
    </row>
    <row r="882" spans="2:3" ht="20.25">
      <c r="B882" s="42"/>
      <c r="C882" s="42"/>
    </row>
    <row r="883" spans="2:3" ht="20.25">
      <c r="B883" s="42"/>
      <c r="C883" s="42"/>
    </row>
    <row r="884" spans="2:3" ht="20.25">
      <c r="B884" s="42"/>
      <c r="C884" s="42"/>
    </row>
    <row r="885" spans="2:3" ht="20.25">
      <c r="B885" s="42"/>
      <c r="C885" s="42"/>
    </row>
    <row r="886" spans="2:3" ht="20.25">
      <c r="B886" s="42"/>
      <c r="C886" s="42"/>
    </row>
    <row r="887" spans="2:3" ht="20.25">
      <c r="B887" s="42"/>
      <c r="C887" s="42"/>
    </row>
    <row r="888" spans="2:3" ht="20.25">
      <c r="B888" s="42"/>
      <c r="C888" s="42"/>
    </row>
    <row r="889" spans="2:3" ht="20.25">
      <c r="B889" s="42"/>
      <c r="C889" s="42"/>
    </row>
    <row r="890" spans="2:3" ht="20.25">
      <c r="B890" s="42"/>
      <c r="C890" s="42"/>
    </row>
    <row r="891" spans="2:3" ht="20.25">
      <c r="B891" s="42"/>
      <c r="C891" s="42"/>
    </row>
    <row r="892" spans="2:3" ht="20.25">
      <c r="B892" s="42"/>
      <c r="C892" s="42"/>
    </row>
    <row r="893" spans="2:3" ht="20.25">
      <c r="B893" s="42"/>
      <c r="C893" s="42"/>
    </row>
    <row r="894" spans="2:3" ht="20.25">
      <c r="B894" s="42"/>
      <c r="C894" s="42"/>
    </row>
    <row r="895" spans="2:3" ht="20.25">
      <c r="B895" s="42"/>
      <c r="C895" s="42"/>
    </row>
    <row r="896" spans="2:3" ht="20.25">
      <c r="B896" s="42"/>
      <c r="C896" s="42"/>
    </row>
    <row r="897" spans="2:3" ht="20.25">
      <c r="B897" s="42"/>
      <c r="C897" s="42"/>
    </row>
    <row r="898" spans="2:3" ht="20.25">
      <c r="B898" s="42"/>
      <c r="C898" s="42"/>
    </row>
    <row r="899" spans="2:3" ht="20.25">
      <c r="B899" s="42"/>
      <c r="C899" s="42"/>
    </row>
    <row r="900" spans="2:3" ht="20.25">
      <c r="B900" s="42"/>
      <c r="C900" s="42"/>
    </row>
    <row r="901" spans="2:3" ht="20.25">
      <c r="B901" s="42"/>
      <c r="C901" s="42"/>
    </row>
    <row r="902" spans="2:3" ht="20.25">
      <c r="B902" s="42"/>
      <c r="C902" s="42"/>
    </row>
    <row r="903" spans="2:3" ht="20.25">
      <c r="B903" s="42"/>
      <c r="C903" s="42"/>
    </row>
    <row r="904" spans="2:3" ht="20.25">
      <c r="B904" s="42"/>
      <c r="C904" s="42"/>
    </row>
    <row r="905" spans="2:3" ht="20.25">
      <c r="B905" s="42"/>
      <c r="C905" s="42"/>
    </row>
    <row r="906" spans="2:3" ht="20.25">
      <c r="B906" s="42"/>
      <c r="C906" s="42"/>
    </row>
    <row r="907" spans="2:3" ht="20.25">
      <c r="B907" s="42"/>
      <c r="C907" s="42"/>
    </row>
    <row r="908" spans="2:3" ht="20.25">
      <c r="B908" s="42"/>
      <c r="C908" s="42"/>
    </row>
    <row r="909" spans="2:3" ht="20.25">
      <c r="B909" s="42"/>
      <c r="C909" s="42"/>
    </row>
    <row r="910" spans="2:3" ht="20.25">
      <c r="B910" s="42"/>
      <c r="C910" s="42"/>
    </row>
    <row r="911" spans="2:3" ht="20.25">
      <c r="B911" s="42"/>
      <c r="C911" s="42"/>
    </row>
  </sheetData>
  <mergeCells count="3">
    <mergeCell ref="G4:H4"/>
    <mergeCell ref="A3:H3"/>
    <mergeCell ref="F1:H1"/>
  </mergeCells>
  <printOptions/>
  <pageMargins left="0.3937007874015748" right="0" top="0.7874015748031497" bottom="0.3937007874015748" header="0.5118110236220472" footer="0.5118110236220472"/>
  <pageSetup horizontalDpi="600" verticalDpi="600" orientation="portrait" paperSize="9" scale="70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economy3</cp:lastModifiedBy>
  <cp:lastPrinted>2008-07-11T06:00:52Z</cp:lastPrinted>
  <dcterms:created xsi:type="dcterms:W3CDTF">2004-03-09T11:22:30Z</dcterms:created>
  <dcterms:modified xsi:type="dcterms:W3CDTF">2008-08-07T10:40:46Z</dcterms:modified>
  <cp:category/>
  <cp:version/>
  <cp:contentType/>
  <cp:contentStatus/>
</cp:coreProperties>
</file>