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036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'Лист1'!$A$1:$F$209</definedName>
  </definedNames>
  <calcPr fullCalcOnLoad="1"/>
</workbook>
</file>

<file path=xl/sharedStrings.xml><?xml version="1.0" encoding="utf-8"?>
<sst xmlns="http://schemas.openxmlformats.org/spreadsheetml/2006/main" count="226" uniqueCount="174">
  <si>
    <r>
      <t>Республиканская целевая программа поддержки модернизации моногорода Алатыря на 2011–2015 годы</t>
    </r>
    <r>
      <rPr>
        <b/>
        <i/>
        <sz val="20"/>
        <rFont val="Arial"/>
        <family val="2"/>
      </rPr>
      <t>*</t>
    </r>
  </si>
  <si>
    <t>строительство дошкольного образовательного учреждения, г.Новочебоксарск</t>
  </si>
  <si>
    <t>групповой водовод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южной части Комсомольского районов</t>
  </si>
  <si>
    <t>администрация Козловского района</t>
  </si>
  <si>
    <t>администрация Цивильского района</t>
  </si>
  <si>
    <t xml:space="preserve">реконструкция автомобильной дороги Комсомольское - Яльчики - Буинск км 0+100 - км 9+060 </t>
  </si>
  <si>
    <t>администрация г.Шумерля</t>
  </si>
  <si>
    <t>переселение граждан из ветхого и аварийного жилищного фонда (оплата разницы между сносимой и предоставляемой площадью жилых помещений)</t>
  </si>
  <si>
    <t>строительство физкультурно-спортивного комплекса в с.Красные Четаи Красночетайского района</t>
  </si>
  <si>
    <t>физкультурно-спортивный комплекс с бассейном в с.Янтиково Янтиковского района</t>
  </si>
  <si>
    <t>строительство конно-спортивного комплекса в г.Новочебоксарске</t>
  </si>
  <si>
    <t>строительство крытого катка в с. Вурнары Вурнарского района</t>
  </si>
  <si>
    <t>реконструкция бассейна БОУДОД "СДЮСШОР № 9 по плаванию" в г.Чебоксары</t>
  </si>
  <si>
    <t>строительство центра развития маунтинбайка в г.Чебоксары</t>
  </si>
  <si>
    <t>реконструкция ледового стадиона "Сокол" БОУ ДОД "СДЮСШОР № 4 по хоккею с шайбой" Минспорта Чувашии в г. Новочебоксарске</t>
  </si>
  <si>
    <t>реконструкция легкоатлетического манежа АУ ДОД "СДЮСШОР № 3" Минспорта Чувашии в г.Новочебоксарске</t>
  </si>
  <si>
    <t>футбольное поле при МБОУ ДОД "Детско-юношеская спортивная школа" в г.Шумерля</t>
  </si>
  <si>
    <t>строительство стадиона-площадки АУ ДОД "ДЮСШ – ФОК "Патвар" Ибресинского района Чувашской Республики</t>
  </si>
  <si>
    <t>водоснабжение и водоотведение с. Батырево (магистральные сети канализации)</t>
  </si>
  <si>
    <t xml:space="preserve">        Ядринский район</t>
  </si>
  <si>
    <t>водоснабжение г. Ядрина, I очередь строительства с выделением 1-го этапа (ул. Красноармейская, ул. Некрасова, ул. Крестьянская, ул. Пискунова, ул. Ленина, ул. К. Маркса, ул. 50 лет Октября, ул. Октябрьская, ул. Садовая, ул. 30 лет Победы, ул. Калинина)</t>
  </si>
  <si>
    <t>Республиканская целевая программа электрификации новых улиц (населенных пунктов) в Чувашской Республике на 2010– 2012 годы</t>
  </si>
  <si>
    <t>строительство сетей водоснабжения для инду-стриального парка г. Алатыря Чувашской Рес-публики</t>
  </si>
  <si>
    <t>Непрограммная часть</t>
  </si>
  <si>
    <t>администрация Мариинско-Посадского района</t>
  </si>
  <si>
    <t>реконструкция существующего здания под дошкольное образовательное учреждение в с.Батырево</t>
  </si>
  <si>
    <t>администрация Чебоксарского района</t>
  </si>
  <si>
    <t>администрация г.Новочебоксарска</t>
  </si>
  <si>
    <t>Республиканская целевая программа "Социальное развитие села в Чувашской Республике до 2013 года"</t>
  </si>
  <si>
    <t>реконструкция бассейна МОУ "СОШ № 45" г.Чебоксары</t>
  </si>
  <si>
    <t xml:space="preserve">строительство дошкольного образовательного учреждения в г.Цивильске </t>
  </si>
  <si>
    <t xml:space="preserve">администрация Урмарского района </t>
  </si>
  <si>
    <t>реконструкция автомобильной дороги "Комсо-мольское – Яльчики" – Большая Таяба – Белая Воложка</t>
  </si>
  <si>
    <t>строительство и реконструкция автомобильных дорог, 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</si>
  <si>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реконструкция здания республиканского государственного учреждения "Государственный исторический архив Чувашской Республики", г.Чебоксары</t>
  </si>
  <si>
    <t>реконструкция автомобильной дороги Канаш – Тюлькой – Словаши – автодорога "Волга" км 35+040 – км 38+170 в Цивильском районе</t>
  </si>
  <si>
    <t>строительство дошкольного образовательного учреждения на 8 групп в с.Шыгырдан</t>
  </si>
  <si>
    <t>здравоохранение</t>
  </si>
  <si>
    <t>жилищное строительство</t>
  </si>
  <si>
    <t>строительство пристроя МОУ "Гимназия № 1" в г.Мариинском Посаде</t>
  </si>
  <si>
    <t xml:space="preserve">ледовый дворец на стадионе "Олимпийский" в г.Чебоксары </t>
  </si>
  <si>
    <t>администрация г.Чебоксары</t>
  </si>
  <si>
    <t>администрация Шемуршинского района</t>
  </si>
  <si>
    <t>электрификация новых улиц (населенных пунктов) в Чувашской Республике</t>
  </si>
  <si>
    <t>организация ежегодного республиканского смотра-конкурса на лучшее озеленение и благоустройство населенного пункта Чувашской Республики</t>
  </si>
  <si>
    <t>организация республиканского конкурса на лучшую работу по формированию благоприятной среды жизнедеятельности населения муниципального образования Чувашской Республики</t>
  </si>
  <si>
    <t>коммунальное строительство</t>
  </si>
  <si>
    <t>РГОУ СПО "Чебоксарский машиностроительный техникум". Модульная котельная, г. Чебоксары</t>
  </si>
  <si>
    <t>реконструкция здания по ул. Лобачевского, д. 32 в г. Козловка под дошкольное образовательное учреждение</t>
  </si>
  <si>
    <t>реконструкция здания начальных классов МОУ "Шемуршинского СОШ" с пристроем под муниципальное дошкольное образовательное учреждение в с. Шемурша</t>
  </si>
  <si>
    <t xml:space="preserve">администрация Красночетайского района </t>
  </si>
  <si>
    <t>строительство пристроя к средней общеобразовательной школе, с. Красные Четаи</t>
  </si>
  <si>
    <t>переселение граждан из аварийного жилищного фонда</t>
  </si>
  <si>
    <t>физическая культура и спорт</t>
  </si>
  <si>
    <t>дорожное хозяйство</t>
  </si>
  <si>
    <t>прочие расходы</t>
  </si>
  <si>
    <t>Из общего итога:</t>
  </si>
  <si>
    <t>ОБРАЗОВАНИЕ, всего</t>
  </si>
  <si>
    <t>Министерство образования 
и молодежной политики Чувашской Республики</t>
  </si>
  <si>
    <t>КУЛЬТУРА, всего</t>
  </si>
  <si>
    <t>Министерство культуры, по делам  национальностей, информационной политики  и архивного дела Чувашской Республики</t>
  </si>
  <si>
    <t>проектно-изыскательские работы</t>
  </si>
  <si>
    <t>Государственная программа Чувашской Республики "Экономическое развитие и инновационная экономика на 2012-2020 годы"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</si>
  <si>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</si>
  <si>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реконструкция кровли здания МОУДОД "Дом детского творчества" в г. Шумерля</t>
  </si>
  <si>
    <t>Наименование отраслей, государственных 
заказчиков и объектов</t>
  </si>
  <si>
    <t xml:space="preserve">Бюджетные инвестиции </t>
  </si>
  <si>
    <t xml:space="preserve">         в том числе:</t>
  </si>
  <si>
    <t xml:space="preserve">образование </t>
  </si>
  <si>
    <t xml:space="preserve">         Батыревский район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</si>
  <si>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</si>
  <si>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администрация Яльчикского района </t>
  </si>
  <si>
    <t>КОММУНАЛЬНОЕ СТРОИТЕЛЬСТВО, всего</t>
  </si>
  <si>
    <t xml:space="preserve">         Вурнарский район</t>
  </si>
  <si>
    <t>Министерство природных ресурсов и экологии Чувашской Республики</t>
  </si>
  <si>
    <t xml:space="preserve">администрация Ибресинского района </t>
  </si>
  <si>
    <t>ПРОЧИЕ  РАСХОДЫ, всего</t>
  </si>
  <si>
    <t>Министерство экономического развития, промышленности и торговли Чувашской Республики</t>
  </si>
  <si>
    <t xml:space="preserve">администрация Моргаушского района </t>
  </si>
  <si>
    <t>строительство сетей газоснабжения с блочно-модульными котельными для индустриального парка г.Алатыря Чувашской Республики</t>
  </si>
  <si>
    <t>строительство и реконструкция сетей канализации и сооружений для индустриального парка г.Алатыря Чувашской Республики</t>
  </si>
  <si>
    <t>ЖИЛИЩНОЕ СТРОИТЕЛЬСТВО, всего</t>
  </si>
  <si>
    <t>Министерство градостроительства и развития общественной инфраструктуры Чувашской  Республики</t>
  </si>
  <si>
    <t>ЗДРАВООХРАНЕНИЕ, всего</t>
  </si>
  <si>
    <t xml:space="preserve">              в том числе:</t>
  </si>
  <si>
    <t>Министерство здравоохранения и социального развития Чувашской Республики</t>
  </si>
  <si>
    <t>ФИЗИЧЕСКАЯ КУЛЬТУРА И СПОРТ, всего</t>
  </si>
  <si>
    <t>Министерство по физической культуре, спорту и туризму Чувашской Республики</t>
  </si>
  <si>
    <t xml:space="preserve">строительство и реконструкция физкультурно-спортивных объектов </t>
  </si>
  <si>
    <t>ДОРОЖНОЕ ХОЗЯЙСТВО, всего</t>
  </si>
  <si>
    <t>Республиканская целевая программа "Переселение граждан из ветхого и аварийного жилищного фонда, расположенного на территории Чувашской Республики" на 2008–2011 годы</t>
  </si>
  <si>
    <t>Республиканская целевая программа "Предупреждение и борьба с социально значимыми заболеваниями в Чувашской Республике (2010–2020 годы)"</t>
  </si>
  <si>
    <t xml:space="preserve">Подпрограмма "Онкология" </t>
  </si>
  <si>
    <t>Программная часть</t>
  </si>
  <si>
    <t xml:space="preserve">Республиканская целевая программа  развития образования в Чувашской Республики на 2011-2020 годы </t>
  </si>
  <si>
    <t>администрация Батыревского района</t>
  </si>
  <si>
    <t>строительство дошкольного образовательного учреждения, пгт Кугеси</t>
  </si>
  <si>
    <t>переустройство здания вечерней общеобразовательной школы № 2 под детский сад на 75 мест по ул.Фруктовая, д.31а</t>
  </si>
  <si>
    <t xml:space="preserve">строительство школы на 160 учащихся МОУ "Шихабыловская ООШ" им. Первого чемпиона Соколова В.С. в д. Шихабылово </t>
  </si>
  <si>
    <t>строительство фельдшерско-акушерского пункта в д.Курмыши Чебоксарского района</t>
  </si>
  <si>
    <t>строительство фельдшерско-акушерского пункта в д.Балабаш-Баишево Батыревского района</t>
  </si>
  <si>
    <t xml:space="preserve">строительство автомобильной дороги "Чебоксары – Сурское" – Урусово – Старое Ардатово в Порецком районе </t>
  </si>
  <si>
    <t>Республиканская целевая программа "Культура Чувашии:2010–2020 годы"</t>
  </si>
  <si>
    <t xml:space="preserve">Подпрограмма "Развитие культуры и искусства в Чувашской Республике" </t>
  </si>
  <si>
    <t>cтроительство и реконструкция автомобильных дорог в городских округах в соответствии с Указом Президента Чувашской Республики от 10.10.2007 № 87 "Об ускоренном развитии улично дорожной сети городских округов Чувашской Республики"</t>
  </si>
  <si>
    <t>строительство очистных сооружений биологической очистки сточных вод, г.Цивильск</t>
  </si>
  <si>
    <t>водоснабжение д.Калмыково Моргаушского района</t>
  </si>
  <si>
    <t>строительство II очереди республиканского государственного учреждения "Атратский психоневрологический интернат" в с.Атрать Алатырского района</t>
  </si>
  <si>
    <t xml:space="preserve">        Цивильский район</t>
  </si>
  <si>
    <t xml:space="preserve">        Чебоксарский район</t>
  </si>
  <si>
    <t xml:space="preserve">        г.Новочебоксарск</t>
  </si>
  <si>
    <t>строительство защитных сооружений от паводковых вод на реке Цивиль г.Цивильска</t>
  </si>
  <si>
    <t>полигон твердых бытовых отходов (Чувашская Республика, г.Новочебоксарск, ул.Промышленная)</t>
  </si>
  <si>
    <t xml:space="preserve">водоснабжение деревень Вурманкасы, Мемекасы, Ойкасы, Шерек </t>
  </si>
  <si>
    <t xml:space="preserve">администрация Чебоксарского района </t>
  </si>
  <si>
    <t>водоснабжение д.Сарабакасы, Мокшино</t>
  </si>
  <si>
    <t>культура</t>
  </si>
  <si>
    <t>строительство патолоанатомического корпуса государственного учреждения здравоохранения "Ядринская центральная районная больница им.К.В.Волкова" в г.Ядрине</t>
  </si>
  <si>
    <t xml:space="preserve">Строительство хирургического корпуса государственного учреждения здравоохранения "Республиканский клинический онкологический диспансер", г.Чебоксары 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</si>
  <si>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</si>
  <si>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строительство автомобильной дороги "Калинино – Батырево – Яльчики" – Большое Чеменево – "Шемурша – Сойгино – Алтышево" участок ПК 58+00 – ПК 158+87,54 в Батыревском и Алатырском районах Чувашской Республики</t>
  </si>
  <si>
    <t>Республиканская целевая программа "Государственное стимулирование развития внешнеэкономической деятельности в Чувашской Республике на 2010– 2020 годы"</t>
  </si>
  <si>
    <t>строительство выставочно-конгрессного комплекса, г.Чебоксары</t>
  </si>
  <si>
    <t>Республиканская целевая программа "Обеспечение населения Чувашской Республики качественной питьевой водой на 2009-2020 годы"</t>
  </si>
  <si>
    <t xml:space="preserve">реконструкция биологических очистных сооружений г.Новочебоксарска </t>
  </si>
  <si>
    <t>групповой водовод со станцией водоочистки и зонами санитарной охраны в пгт Вурнары (1-й пусковой комплекс)</t>
  </si>
  <si>
    <t>Республиканская целевая программа "Повышение экологической безопасности в Чувашской Республике на 2010–2015 годы"</t>
  </si>
  <si>
    <t>РЕСПУБЛИКАНСКАЯ АДРЕСНАЯ ИНВЕСТИЦИОННАЯ ПРОГРАММА 
НА 2012 ГОД</t>
  </si>
  <si>
    <t>пристрой к зданию МБОУ "Токаевской СОШ" со спортзалом и дошкольным образовательным учреждением на 60 мест в с.Токаево Комсомольского района"</t>
  </si>
  <si>
    <t>администрация Коомсомольского района</t>
  </si>
  <si>
    <t>2012-2013</t>
  </si>
  <si>
    <t>администрация г.Канаша</t>
  </si>
  <si>
    <t>детский сад на 240 мест по ул.Машиностроителей, 34 в г.Канаш</t>
  </si>
  <si>
    <t>реконструкция здания начальной школы МБОУ "СОШ-1" "Рябинушка" под детский сад по ул.Советская, 18 в г.Шумерля</t>
  </si>
  <si>
    <t>2011-2012</t>
  </si>
  <si>
    <t xml:space="preserve">администрация Батыревского района </t>
  </si>
  <si>
    <t>средняя общеобразовательная школа на 200 учащихся в д.Татарские Сугуты Батыревского района</t>
  </si>
  <si>
    <t>2012-2012</t>
  </si>
  <si>
    <t xml:space="preserve">пристрой (зрительный зал) к центру досуга по ул.Ленина, д. № 16 в с. Б. Сундырь Моргаушского района </t>
  </si>
  <si>
    <t xml:space="preserve">завершение строительства пристроя здания спортзала к Шоркасинской школе в д. Шоркасы Канашского района </t>
  </si>
  <si>
    <t>реконструкция спальных корпусов АУ "ФОЦ "Белые камни"</t>
  </si>
  <si>
    <r>
      <t xml:space="preserve">водоснабжение с.Альгешево </t>
    </r>
    <r>
      <rPr>
        <strike/>
        <sz val="12"/>
        <rFont val="Arial"/>
        <family val="2"/>
      </rPr>
      <t>и д.Малое Шахчурино</t>
    </r>
  </si>
  <si>
    <r>
      <t xml:space="preserve">реконструкция водоводов, уличных и внутриквартальных сетей г.Новочебокарска </t>
    </r>
    <r>
      <rPr>
        <strike/>
        <sz val="12"/>
        <rFont val="Arial"/>
        <family val="2"/>
      </rPr>
      <t xml:space="preserve">(1-3 этапы). </t>
    </r>
    <r>
      <rPr>
        <sz val="12"/>
        <rFont val="Arial"/>
        <family val="2"/>
      </rPr>
      <t>2 этап (1 пусковой комплекс)</t>
    </r>
  </si>
  <si>
    <t>Министерство транспорта и дорожного хозяйства  Чувашской  Республики</t>
  </si>
  <si>
    <t>Министерство строительства, архитектуры и жилищно-коммунального хозяйства Чувашской  Республики</t>
  </si>
  <si>
    <t>бизнес-инкубатор в с. Баты-рево</t>
  </si>
  <si>
    <t>Республиканская программа развития субъектов малого и среднего предпринима-тельства в Чувашской Республике на 2010– 2020 годы</t>
  </si>
  <si>
    <t xml:space="preserve">строительство Андреевской средней общеобразовательной школы по ул.Молодежная в д.Андреевка </t>
  </si>
  <si>
    <t xml:space="preserve">строительство Андреевской основной общеобразовательной школы по ул.Молодежная в д.Андреевка </t>
  </si>
  <si>
    <t>2010-2013</t>
  </si>
  <si>
    <t>2011-2013</t>
  </si>
  <si>
    <t>администрация Моргаушского района</t>
  </si>
  <si>
    <t>Реконструкция здания МБОУ "Моргаушский лицей" под дошкольное образовательное учреждение на 60 мест в с.Моргауши Моргаушского района по ул.50 лет октября, д.34 Чувашской Республики"</t>
  </si>
  <si>
    <t>администрация Ибресинского района</t>
  </si>
  <si>
    <t xml:space="preserve">Детский сад на 68 мест в п.Буинск Ибресинского района </t>
  </si>
  <si>
    <t>тыс. рублей</t>
  </si>
  <si>
    <t>реконструкция незавершен-ного строительством админи-стративного центра под бизнес-инкубатор в с.Аликово</t>
  </si>
  <si>
    <t>реконструкция биологических очистных сооружений БУ "РДС "Лесная сказка"</t>
  </si>
  <si>
    <t>Олимпийский центр по стрельбе из лука с выставочно-конгрессными залами</t>
  </si>
  <si>
    <t>в т.ч. ПИР</t>
  </si>
  <si>
    <t xml:space="preserve">     строительство автомобильной дороги «Волга» - Засурье - граница Республики Марий Эл с мостовым переходом через р. Черная в Ядринском районе</t>
  </si>
  <si>
    <t xml:space="preserve">     строительству автомобильной дороги в обход с. Янтиково в Янтиковском районе, в том числе ПИР</t>
  </si>
  <si>
    <t xml:space="preserve">Годовой лимит 
финансирования </t>
  </si>
  <si>
    <t>Увеличение ( + )
уменьшение ( - )</t>
  </si>
  <si>
    <t xml:space="preserve">Лимит финанси-рования с учетом перераспре-деления </t>
  </si>
  <si>
    <t>Реконструкция здания автономного учреждения Чувашской Республики "Чувашский государственный театр кукол"</t>
  </si>
  <si>
    <t xml:space="preserve">Республиканская целевая программа «Развитие физической культуры и спорта в Чувашской Республике на 2010-2020 годы» </t>
  </si>
  <si>
    <t>Приложение № 2 к протоколу заседания Совета по инвестиционной политике от 04.07.2012 № 6</t>
  </si>
  <si>
    <t>строительство дошкольного образовательного учреждения по пр. Тракторостроителей</t>
  </si>
  <si>
    <t xml:space="preserve">Дошкольное образовательное учреждение, поз.9 в микрорайоне №8 Юго-западного района г.Чебоксары </t>
  </si>
  <si>
    <t>Строительство дошкольного образовательного учреждения, поз. 8 в микрорайоне "Волжский-2" г.Чебоксары</t>
  </si>
  <si>
    <t>строительство спортивного зала и столовой к зданию БОУ СПО «Чувашское республиканское училище культуры (техникум)» Минкультуры Чувашии</t>
  </si>
  <si>
    <t>Ибресинский район</t>
  </si>
  <si>
    <t>строительство группового водовода, пгт Ибреси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</si>
</sst>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20"/>
      <name val="Arial"/>
      <family val="2"/>
    </font>
    <font>
      <b/>
      <sz val="20"/>
      <name val="Arial Cyr"/>
      <family val="0"/>
    </font>
    <font>
      <strike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164" fontId="23" fillId="0" borderId="10" xfId="0" applyNumberFormat="1" applyFont="1" applyFill="1" applyBorder="1" applyAlignment="1">
      <alignment horizontal="right" vertical="top"/>
    </xf>
    <xf numFmtId="164" fontId="22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 indent="1"/>
    </xf>
    <xf numFmtId="0" fontId="22" fillId="0" borderId="10" xfId="0" applyFont="1" applyFill="1" applyBorder="1" applyAlignment="1">
      <alignment horizontal="left" vertical="top" wrapText="1" indent="2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right" vertical="top"/>
    </xf>
    <xf numFmtId="0" fontId="25" fillId="0" borderId="10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 shrinkToFit="1"/>
    </xf>
    <xf numFmtId="164" fontId="24" fillId="0" borderId="10" xfId="43" applyNumberFormat="1" applyFont="1" applyFill="1" applyBorder="1" applyAlignment="1">
      <alignment horizontal="right" vertical="top"/>
    </xf>
    <xf numFmtId="164" fontId="21" fillId="0" borderId="10" xfId="0" applyNumberFormat="1" applyFont="1" applyFill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 applyProtection="1">
      <alignment horizontal="center" vertical="top" wrapText="1"/>
      <protection locked="0"/>
    </xf>
    <xf numFmtId="0" fontId="22" fillId="0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1" xfId="0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top" wrapText="1" indent="1"/>
    </xf>
    <xf numFmtId="164" fontId="22" fillId="0" borderId="10" xfId="0" applyNumberFormat="1" applyFont="1" applyFill="1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2" fillId="0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view="pageBreakPreview" zoomScale="75" zoomScaleNormal="50" zoomScaleSheetLayoutView="75" workbookViewId="0" topLeftCell="A1">
      <selection activeCell="E9" sqref="E9"/>
    </sheetView>
  </sheetViews>
  <sheetFormatPr defaultColWidth="9.00390625" defaultRowHeight="12.75"/>
  <cols>
    <col min="1" max="1" width="51.375" style="26" customWidth="1"/>
    <col min="2" max="2" width="24.125" style="26" hidden="1" customWidth="1"/>
    <col min="3" max="3" width="11.375" style="26" hidden="1" customWidth="1"/>
    <col min="4" max="4" width="21.125" style="26" customWidth="1"/>
    <col min="5" max="5" width="24.875" style="27" customWidth="1"/>
    <col min="6" max="6" width="22.125" style="27" customWidth="1"/>
    <col min="7" max="7" width="11.00390625" style="26" bestFit="1" customWidth="1"/>
    <col min="8" max="8" width="9.875" style="26" bestFit="1" customWidth="1"/>
    <col min="9" max="16384" width="9.125" style="26" customWidth="1"/>
  </cols>
  <sheetData>
    <row r="1" spans="1:9" ht="72" customHeight="1">
      <c r="A1" s="35"/>
      <c r="B1" s="35"/>
      <c r="C1" s="35"/>
      <c r="D1" s="35"/>
      <c r="E1" s="42" t="s">
        <v>167</v>
      </c>
      <c r="F1" s="42"/>
      <c r="G1" s="37"/>
      <c r="H1" s="36"/>
      <c r="I1" s="36"/>
    </row>
    <row r="2" spans="1:7" ht="61.5" customHeight="1">
      <c r="A2" s="40" t="s">
        <v>127</v>
      </c>
      <c r="B2" s="40"/>
      <c r="C2" s="40"/>
      <c r="D2" s="40"/>
      <c r="E2" s="40"/>
      <c r="F2" s="40"/>
      <c r="G2" s="29"/>
    </row>
    <row r="3" spans="1:7" ht="23.25" customHeight="1">
      <c r="A3" s="30"/>
      <c r="B3" s="30"/>
      <c r="C3" s="30"/>
      <c r="D3" s="30"/>
      <c r="E3" s="30"/>
      <c r="F3" s="38" t="s">
        <v>155</v>
      </c>
      <c r="G3" s="29"/>
    </row>
    <row r="4" spans="1:7" ht="60.75" customHeight="1">
      <c r="A4" s="1" t="s">
        <v>65</v>
      </c>
      <c r="B4" s="32"/>
      <c r="C4" s="32"/>
      <c r="D4" s="1" t="s">
        <v>162</v>
      </c>
      <c r="E4" s="1" t="s">
        <v>163</v>
      </c>
      <c r="F4" s="24" t="s">
        <v>164</v>
      </c>
      <c r="G4" s="29"/>
    </row>
    <row r="5" spans="1:7" ht="30" customHeight="1">
      <c r="A5" s="2" t="s">
        <v>66</v>
      </c>
      <c r="B5" s="2"/>
      <c r="C5" s="2"/>
      <c r="D5" s="3">
        <f>SUM(D7:D14)</f>
        <v>2867795.5</v>
      </c>
      <c r="E5" s="3">
        <f>SUM(E7:E14)</f>
        <v>309353.69999999995</v>
      </c>
      <c r="F5" s="3">
        <f>SUM(F7:F14)</f>
        <v>3177149.2</v>
      </c>
      <c r="G5" s="31"/>
    </row>
    <row r="6" spans="1:6" ht="20.25" customHeight="1">
      <c r="A6" s="4" t="s">
        <v>67</v>
      </c>
      <c r="B6" s="4"/>
      <c r="C6" s="4"/>
      <c r="D6" s="5"/>
      <c r="E6" s="5"/>
      <c r="F6" s="5"/>
    </row>
    <row r="7" spans="1:9" ht="19.5" customHeight="1">
      <c r="A7" s="9" t="s">
        <v>68</v>
      </c>
      <c r="B7" s="9"/>
      <c r="C7" s="9"/>
      <c r="D7" s="5">
        <f>D19</f>
        <v>440027.60000000003</v>
      </c>
      <c r="E7" s="5">
        <f>E19</f>
        <v>292931.2</v>
      </c>
      <c r="F7" s="5">
        <f>F19</f>
        <v>732958.8000000002</v>
      </c>
      <c r="G7" s="31"/>
      <c r="H7" s="31"/>
      <c r="I7" s="31"/>
    </row>
    <row r="8" spans="1:6" ht="20.25" customHeight="1">
      <c r="A8" s="9" t="s">
        <v>116</v>
      </c>
      <c r="B8" s="9"/>
      <c r="C8" s="9"/>
      <c r="D8" s="5">
        <f>D71</f>
        <v>10000</v>
      </c>
      <c r="E8" s="5">
        <f>E71</f>
        <v>27768</v>
      </c>
      <c r="F8" s="5">
        <f>F71</f>
        <v>37768</v>
      </c>
    </row>
    <row r="9" spans="1:6" ht="18" customHeight="1">
      <c r="A9" s="9" t="s">
        <v>38</v>
      </c>
      <c r="B9" s="9"/>
      <c r="C9" s="9"/>
      <c r="D9" s="5">
        <v>149130.6</v>
      </c>
      <c r="E9" s="5">
        <f>E82</f>
        <v>11000.1</v>
      </c>
      <c r="F9" s="5">
        <f>F82</f>
        <v>160130.7</v>
      </c>
    </row>
    <row r="10" spans="1:6" ht="20.25" customHeight="1">
      <c r="A10" s="9" t="s">
        <v>37</v>
      </c>
      <c r="B10" s="9"/>
      <c r="C10" s="9"/>
      <c r="D10" s="5">
        <f>D89</f>
        <v>111020.9</v>
      </c>
      <c r="E10" s="5">
        <f>E89</f>
        <v>-9000</v>
      </c>
      <c r="F10" s="5">
        <f>F89</f>
        <v>102020.9</v>
      </c>
    </row>
    <row r="11" spans="1:6" ht="21.75" customHeight="1">
      <c r="A11" s="9" t="s">
        <v>53</v>
      </c>
      <c r="B11" s="9"/>
      <c r="C11" s="9"/>
      <c r="D11" s="5">
        <f>D107</f>
        <v>237296.2</v>
      </c>
      <c r="E11" s="5">
        <f>E107</f>
        <v>45444.8</v>
      </c>
      <c r="F11" s="5">
        <f>F107</f>
        <v>282741</v>
      </c>
    </row>
    <row r="12" spans="1:6" ht="19.5" customHeight="1">
      <c r="A12" s="9" t="s">
        <v>54</v>
      </c>
      <c r="B12" s="9"/>
      <c r="C12" s="9"/>
      <c r="D12" s="5">
        <f>D130</f>
        <v>799883.7</v>
      </c>
      <c r="E12" s="5">
        <f>E130</f>
        <v>0</v>
      </c>
      <c r="F12" s="5">
        <f>F130</f>
        <v>799883.7</v>
      </c>
    </row>
    <row r="13" spans="1:6" ht="30" customHeight="1">
      <c r="A13" s="9" t="s">
        <v>46</v>
      </c>
      <c r="B13" s="9"/>
      <c r="C13" s="9"/>
      <c r="D13" s="5">
        <f>D147</f>
        <v>1114756.5</v>
      </c>
      <c r="E13" s="5">
        <f>E147</f>
        <v>-66465.7</v>
      </c>
      <c r="F13" s="5">
        <f>F147</f>
        <v>1048290.8</v>
      </c>
    </row>
    <row r="14" spans="1:6" ht="17.25" customHeight="1">
      <c r="A14" s="9" t="s">
        <v>55</v>
      </c>
      <c r="B14" s="9"/>
      <c r="C14" s="9"/>
      <c r="D14" s="5">
        <f>D190</f>
        <v>5680</v>
      </c>
      <c r="E14" s="5">
        <f>E190</f>
        <v>7675.299999999999</v>
      </c>
      <c r="F14" s="5">
        <f>F190</f>
        <v>13355.3</v>
      </c>
    </row>
    <row r="15" spans="1:6" ht="15">
      <c r="A15" s="4"/>
      <c r="B15" s="4"/>
      <c r="C15" s="4"/>
      <c r="D15" s="5"/>
      <c r="E15" s="5"/>
      <c r="F15" s="5"/>
    </row>
    <row r="16" spans="1:6" ht="19.5" customHeight="1">
      <c r="A16" s="10" t="s">
        <v>56</v>
      </c>
      <c r="B16" s="10"/>
      <c r="C16" s="10"/>
      <c r="D16" s="5"/>
      <c r="E16" s="5"/>
      <c r="F16" s="5"/>
    </row>
    <row r="17" spans="1:6" ht="18" customHeight="1">
      <c r="A17" s="11" t="s">
        <v>93</v>
      </c>
      <c r="B17" s="11"/>
      <c r="C17" s="11"/>
      <c r="D17" s="5">
        <v>2809094.6</v>
      </c>
      <c r="E17" s="5"/>
      <c r="F17" s="5"/>
    </row>
    <row r="18" spans="1:6" ht="20.25" customHeight="1">
      <c r="A18" s="11" t="s">
        <v>23</v>
      </c>
      <c r="B18" s="11"/>
      <c r="C18" s="11"/>
      <c r="D18" s="5">
        <v>58700.9</v>
      </c>
      <c r="E18" s="5"/>
      <c r="F18" s="5"/>
    </row>
    <row r="19" spans="1:6" ht="23.25" customHeight="1">
      <c r="A19" s="12" t="s">
        <v>57</v>
      </c>
      <c r="B19" s="12"/>
      <c r="C19" s="12"/>
      <c r="D19" s="6">
        <f>D21+D68</f>
        <v>440027.60000000003</v>
      </c>
      <c r="E19" s="6">
        <f>E21+E68</f>
        <v>292931.2</v>
      </c>
      <c r="F19" s="6">
        <f>F21+F68</f>
        <v>732958.8000000002</v>
      </c>
    </row>
    <row r="20" spans="1:6" ht="20.25" customHeight="1">
      <c r="A20" s="11" t="s">
        <v>67</v>
      </c>
      <c r="B20" s="11"/>
      <c r="C20" s="11"/>
      <c r="D20" s="7"/>
      <c r="E20" s="7"/>
      <c r="F20" s="7"/>
    </row>
    <row r="21" spans="1:7" ht="20.25" customHeight="1">
      <c r="A21" s="13" t="s">
        <v>93</v>
      </c>
      <c r="B21" s="13"/>
      <c r="C21" s="13"/>
      <c r="D21" s="14">
        <f>D22+D57</f>
        <v>440027.60000000003</v>
      </c>
      <c r="E21" s="14">
        <f>E22+E57</f>
        <v>284931.2</v>
      </c>
      <c r="F21" s="14">
        <f>F22+F57</f>
        <v>724958.8000000002</v>
      </c>
      <c r="G21" s="31"/>
    </row>
    <row r="22" spans="1:6" ht="57.75" customHeight="1">
      <c r="A22" s="15" t="s">
        <v>94</v>
      </c>
      <c r="B22" s="15"/>
      <c r="C22" s="15"/>
      <c r="D22" s="16">
        <f>SUM(D24:D56)</f>
        <v>391911.9</v>
      </c>
      <c r="E22" s="16">
        <f>SUM(E24:E56)</f>
        <v>252515.3</v>
      </c>
      <c r="F22" s="16">
        <f>SUM(F24:F56)</f>
        <v>644427.2000000002</v>
      </c>
    </row>
    <row r="23" spans="1:6" ht="48.75" customHeight="1">
      <c r="A23" s="9" t="s">
        <v>58</v>
      </c>
      <c r="B23" s="9"/>
      <c r="C23" s="9"/>
      <c r="D23" s="7"/>
      <c r="E23" s="7"/>
      <c r="F23" s="7"/>
    </row>
    <row r="24" spans="1:6" ht="51.75" customHeight="1">
      <c r="A24" s="17" t="s">
        <v>47</v>
      </c>
      <c r="B24" s="17"/>
      <c r="C24" s="17"/>
      <c r="D24" s="7">
        <v>590.7</v>
      </c>
      <c r="E24" s="7"/>
      <c r="F24" s="7">
        <f>D24+E24</f>
        <v>590.7</v>
      </c>
    </row>
    <row r="25" spans="1:6" ht="21.75" customHeight="1">
      <c r="A25" s="10" t="s">
        <v>95</v>
      </c>
      <c r="B25" s="10"/>
      <c r="C25" s="10"/>
      <c r="D25" s="7"/>
      <c r="E25" s="7"/>
      <c r="F25" s="7"/>
    </row>
    <row r="26" spans="1:6" ht="53.25" customHeight="1">
      <c r="A26" s="4" t="s">
        <v>25</v>
      </c>
      <c r="B26" s="4"/>
      <c r="C26" s="4"/>
      <c r="D26" s="7">
        <v>22955.6</v>
      </c>
      <c r="E26" s="7"/>
      <c r="F26" s="7">
        <f>D26+E26</f>
        <v>22955.6</v>
      </c>
    </row>
    <row r="27" spans="1:6" ht="51.75" customHeight="1">
      <c r="A27" s="4" t="s">
        <v>36</v>
      </c>
      <c r="B27" s="4"/>
      <c r="C27" s="4"/>
      <c r="D27" s="7">
        <v>58914.3</v>
      </c>
      <c r="E27" s="7"/>
      <c r="F27" s="7">
        <f>D27+E27</f>
        <v>58914.3</v>
      </c>
    </row>
    <row r="28" spans="1:6" ht="21.75" customHeight="1">
      <c r="A28" s="10" t="s">
        <v>153</v>
      </c>
      <c r="B28" s="4"/>
      <c r="C28" s="4"/>
      <c r="D28" s="7"/>
      <c r="E28" s="7"/>
      <c r="F28" s="7"/>
    </row>
    <row r="29" spans="1:6" s="27" customFormat="1" ht="35.25" customHeight="1">
      <c r="A29" s="4" t="s">
        <v>154</v>
      </c>
      <c r="B29" s="4"/>
      <c r="C29" s="4"/>
      <c r="D29" s="7"/>
      <c r="E29" s="7">
        <v>16000</v>
      </c>
      <c r="F29" s="7">
        <f>D29+E29</f>
        <v>16000</v>
      </c>
    </row>
    <row r="30" spans="1:6" s="27" customFormat="1" ht="21.75" customHeight="1">
      <c r="A30" s="10" t="s">
        <v>3</v>
      </c>
      <c r="B30" s="10"/>
      <c r="C30" s="10"/>
      <c r="D30" s="7"/>
      <c r="E30" s="7"/>
      <c r="F30" s="7"/>
    </row>
    <row r="31" spans="1:6" s="27" customFormat="1" ht="51.75" customHeight="1">
      <c r="A31" s="17" t="s">
        <v>48</v>
      </c>
      <c r="B31" s="17"/>
      <c r="C31" s="17"/>
      <c r="D31" s="7">
        <v>7583.7</v>
      </c>
      <c r="E31" s="7">
        <v>14072.6</v>
      </c>
      <c r="F31" s="7">
        <f>D31+E31</f>
        <v>21656.3</v>
      </c>
    </row>
    <row r="32" spans="1:6" s="27" customFormat="1" ht="24" customHeight="1">
      <c r="A32" s="10" t="s">
        <v>129</v>
      </c>
      <c r="B32" s="17"/>
      <c r="C32" s="17"/>
      <c r="D32" s="7"/>
      <c r="E32" s="7"/>
      <c r="F32" s="7"/>
    </row>
    <row r="33" spans="1:6" s="27" customFormat="1" ht="71.25" customHeight="1">
      <c r="A33" s="17" t="s">
        <v>128</v>
      </c>
      <c r="B33" s="28" t="s">
        <v>130</v>
      </c>
      <c r="C33" s="5">
        <v>77293</v>
      </c>
      <c r="D33" s="7"/>
      <c r="E33" s="5">
        <v>20000</v>
      </c>
      <c r="F33" s="7">
        <f>D33+E33</f>
        <v>20000</v>
      </c>
    </row>
    <row r="34" spans="1:6" s="27" customFormat="1" ht="39" customHeight="1">
      <c r="A34" s="10" t="s">
        <v>24</v>
      </c>
      <c r="B34" s="10"/>
      <c r="C34" s="10"/>
      <c r="D34" s="7"/>
      <c r="E34" s="7"/>
      <c r="F34" s="7"/>
    </row>
    <row r="35" spans="1:6" s="27" customFormat="1" ht="40.5" customHeight="1">
      <c r="A35" s="17" t="s">
        <v>39</v>
      </c>
      <c r="B35" s="28" t="s">
        <v>134</v>
      </c>
      <c r="C35" s="7">
        <v>72186</v>
      </c>
      <c r="D35" s="7">
        <v>72186</v>
      </c>
      <c r="E35" s="7"/>
      <c r="F35" s="7">
        <f>D35+E35</f>
        <v>72186</v>
      </c>
    </row>
    <row r="36" spans="1:6" s="27" customFormat="1" ht="15">
      <c r="A36" s="10" t="s">
        <v>151</v>
      </c>
      <c r="B36" s="28"/>
      <c r="C36" s="7"/>
      <c r="D36" s="7"/>
      <c r="E36" s="7"/>
      <c r="F36" s="7"/>
    </row>
    <row r="37" spans="1:6" s="27" customFormat="1" ht="84.75" customHeight="1">
      <c r="A37" s="17" t="s">
        <v>152</v>
      </c>
      <c r="B37" s="28"/>
      <c r="C37" s="7"/>
      <c r="D37" s="7"/>
      <c r="E37" s="7">
        <v>7000</v>
      </c>
      <c r="F37" s="7">
        <f>D37+E37</f>
        <v>7000</v>
      </c>
    </row>
    <row r="38" spans="1:6" s="27" customFormat="1" ht="23.25" customHeight="1">
      <c r="A38" s="10" t="s">
        <v>4</v>
      </c>
      <c r="B38" s="10"/>
      <c r="C38" s="10"/>
      <c r="D38" s="7"/>
      <c r="E38" s="7"/>
      <c r="F38" s="7"/>
    </row>
    <row r="39" spans="1:6" s="27" customFormat="1" ht="36.75" customHeight="1">
      <c r="A39" s="4" t="s">
        <v>30</v>
      </c>
      <c r="B39" s="4"/>
      <c r="C39" s="4"/>
      <c r="D39" s="7">
        <v>88582.5</v>
      </c>
      <c r="E39" s="7">
        <v>2693.4</v>
      </c>
      <c r="F39" s="7">
        <f>D39+E39</f>
        <v>91275.9</v>
      </c>
    </row>
    <row r="40" spans="1:6" s="27" customFormat="1" ht="24" customHeight="1">
      <c r="A40" s="10" t="s">
        <v>26</v>
      </c>
      <c r="B40" s="10"/>
      <c r="C40" s="10"/>
      <c r="D40" s="7"/>
      <c r="E40" s="7"/>
      <c r="F40" s="7"/>
    </row>
    <row r="41" spans="1:6" s="27" customFormat="1" ht="30">
      <c r="A41" s="4" t="s">
        <v>96</v>
      </c>
      <c r="B41" s="4"/>
      <c r="C41" s="4"/>
      <c r="D41" s="7">
        <v>32319.2</v>
      </c>
      <c r="E41" s="7">
        <v>41736</v>
      </c>
      <c r="F41" s="7">
        <f>D41+E41</f>
        <v>74055.2</v>
      </c>
    </row>
    <row r="42" spans="1:6" s="27" customFormat="1" ht="21" customHeight="1">
      <c r="A42" s="10" t="s">
        <v>42</v>
      </c>
      <c r="B42" s="10"/>
      <c r="C42" s="10"/>
      <c r="D42" s="7"/>
      <c r="E42" s="7"/>
      <c r="F42" s="7"/>
    </row>
    <row r="43" spans="1:6" s="27" customFormat="1" ht="72.75" customHeight="1">
      <c r="A43" s="4" t="s">
        <v>49</v>
      </c>
      <c r="B43" s="4"/>
      <c r="C43" s="4"/>
      <c r="D43" s="7">
        <v>40909</v>
      </c>
      <c r="E43" s="7">
        <v>6421.9</v>
      </c>
      <c r="F43" s="7">
        <f>D43+E43</f>
        <v>47330.9</v>
      </c>
    </row>
    <row r="44" spans="1:6" s="27" customFormat="1" ht="23.25" customHeight="1">
      <c r="A44" s="10" t="s">
        <v>131</v>
      </c>
      <c r="B44" s="4"/>
      <c r="C44" s="4"/>
      <c r="D44" s="7"/>
      <c r="E44" s="7"/>
      <c r="F44" s="7"/>
    </row>
    <row r="45" spans="1:6" s="27" customFormat="1" ht="39" customHeight="1">
      <c r="A45" s="4" t="s">
        <v>132</v>
      </c>
      <c r="B45" s="28" t="s">
        <v>130</v>
      </c>
      <c r="C45" s="25">
        <v>134458.8</v>
      </c>
      <c r="D45" s="7"/>
      <c r="E45" s="5">
        <v>114000</v>
      </c>
      <c r="F45" s="7">
        <f>D45+E45</f>
        <v>114000</v>
      </c>
    </row>
    <row r="46" spans="1:6" s="27" customFormat="1" ht="24" customHeight="1">
      <c r="A46" s="10" t="s">
        <v>27</v>
      </c>
      <c r="B46" s="10"/>
      <c r="C46" s="10"/>
      <c r="D46" s="7"/>
      <c r="E46" s="7"/>
      <c r="F46" s="7"/>
    </row>
    <row r="47" spans="1:6" s="27" customFormat="1" ht="51" customHeight="1">
      <c r="A47" s="4" t="s">
        <v>1</v>
      </c>
      <c r="B47" s="4"/>
      <c r="C47" s="4"/>
      <c r="D47" s="7">
        <v>40634.5</v>
      </c>
      <c r="E47" s="7">
        <v>-20292.1</v>
      </c>
      <c r="F47" s="7">
        <f>D47+E47</f>
        <v>20342.4</v>
      </c>
    </row>
    <row r="48" spans="1:6" s="27" customFormat="1" ht="24" customHeight="1">
      <c r="A48" s="10" t="s">
        <v>6</v>
      </c>
      <c r="B48" s="10"/>
      <c r="C48" s="10"/>
      <c r="D48" s="7"/>
      <c r="E48" s="7"/>
      <c r="F48" s="7"/>
    </row>
    <row r="49" spans="1:6" s="27" customFormat="1" ht="39" customHeight="1">
      <c r="A49" s="4" t="s">
        <v>64</v>
      </c>
      <c r="B49" s="4"/>
      <c r="C49" s="4"/>
      <c r="D49" s="7">
        <v>5686.4</v>
      </c>
      <c r="E49" s="7"/>
      <c r="F49" s="7">
        <f>D49+E49</f>
        <v>5686.4</v>
      </c>
    </row>
    <row r="50" spans="1:6" s="27" customFormat="1" ht="54.75" customHeight="1">
      <c r="A50" s="4" t="s">
        <v>133</v>
      </c>
      <c r="B50" s="28" t="s">
        <v>130</v>
      </c>
      <c r="C50" s="25">
        <v>52282.5</v>
      </c>
      <c r="D50" s="7"/>
      <c r="E50" s="25">
        <v>17778.4</v>
      </c>
      <c r="F50" s="7">
        <f>D50+E50</f>
        <v>17778.4</v>
      </c>
    </row>
    <row r="51" spans="1:6" s="27" customFormat="1" ht="26.25" customHeight="1">
      <c r="A51" s="10" t="s">
        <v>41</v>
      </c>
      <c r="B51" s="10"/>
      <c r="C51" s="10"/>
      <c r="D51" s="7"/>
      <c r="E51" s="7"/>
      <c r="F51" s="7"/>
    </row>
    <row r="52" spans="1:6" s="27" customFormat="1" ht="36.75" customHeight="1">
      <c r="A52" s="17" t="s">
        <v>29</v>
      </c>
      <c r="B52" s="17"/>
      <c r="C52" s="17"/>
      <c r="D52" s="7">
        <v>10300</v>
      </c>
      <c r="E52" s="7"/>
      <c r="F52" s="7">
        <f>D52+E52</f>
        <v>10300</v>
      </c>
    </row>
    <row r="53" spans="1:6" s="27" customFormat="1" ht="56.25" customHeight="1">
      <c r="A53" s="4" t="s">
        <v>97</v>
      </c>
      <c r="B53" s="4"/>
      <c r="C53" s="4"/>
      <c r="D53" s="7">
        <v>11250</v>
      </c>
      <c r="E53" s="7"/>
      <c r="F53" s="7">
        <f>D53+E53</f>
        <v>11250</v>
      </c>
    </row>
    <row r="54" spans="1:6" s="27" customFormat="1" ht="56.25" customHeight="1">
      <c r="A54" s="4" t="s">
        <v>168</v>
      </c>
      <c r="B54" s="4"/>
      <c r="C54" s="4"/>
      <c r="D54" s="7"/>
      <c r="E54" s="7">
        <v>12000</v>
      </c>
      <c r="F54" s="7">
        <f>D54+E54</f>
        <v>12000</v>
      </c>
    </row>
    <row r="55" spans="1:6" s="27" customFormat="1" ht="69" customHeight="1">
      <c r="A55" s="4" t="s">
        <v>169</v>
      </c>
      <c r="B55" s="4"/>
      <c r="C55" s="4"/>
      <c r="D55" s="7"/>
      <c r="E55" s="7">
        <v>9700</v>
      </c>
      <c r="F55" s="7">
        <f>D55+E55</f>
        <v>9700</v>
      </c>
    </row>
    <row r="56" spans="1:6" s="27" customFormat="1" ht="54" customHeight="1">
      <c r="A56" s="4" t="s">
        <v>170</v>
      </c>
      <c r="B56" s="4"/>
      <c r="C56" s="4"/>
      <c r="D56" s="7"/>
      <c r="E56" s="7">
        <v>11405.1</v>
      </c>
      <c r="F56" s="7">
        <f>D56+E56</f>
        <v>11405.1</v>
      </c>
    </row>
    <row r="57" spans="1:6" s="27" customFormat="1" ht="56.25" customHeight="1">
      <c r="A57" s="18" t="s">
        <v>28</v>
      </c>
      <c r="B57" s="18"/>
      <c r="C57" s="18"/>
      <c r="D57" s="16">
        <f>SUM(D60:D67)</f>
        <v>48115.7</v>
      </c>
      <c r="E57" s="16">
        <f>SUM(E60:E67)</f>
        <v>32415.899999999998</v>
      </c>
      <c r="F57" s="16">
        <f>SUM(F60:F67)</f>
        <v>80531.6</v>
      </c>
    </row>
    <row r="58" spans="1:6" s="27" customFormat="1" ht="51.75" customHeight="1">
      <c r="A58" s="9" t="s">
        <v>58</v>
      </c>
      <c r="B58" s="9"/>
      <c r="C58" s="9"/>
      <c r="D58" s="16"/>
      <c r="E58" s="16"/>
      <c r="F58" s="16"/>
    </row>
    <row r="59" spans="1:6" s="27" customFormat="1" ht="15">
      <c r="A59" s="10" t="s">
        <v>135</v>
      </c>
      <c r="B59" s="9"/>
      <c r="C59" s="9"/>
      <c r="D59" s="16"/>
      <c r="E59" s="16"/>
      <c r="F59" s="16"/>
    </row>
    <row r="60" spans="1:6" s="27" customFormat="1" ht="54.75" customHeight="1">
      <c r="A60" s="4" t="s">
        <v>136</v>
      </c>
      <c r="B60" s="9" t="s">
        <v>130</v>
      </c>
      <c r="C60" s="33">
        <v>145276.1</v>
      </c>
      <c r="D60" s="16"/>
      <c r="E60" s="7">
        <v>20000</v>
      </c>
      <c r="F60" s="7">
        <f>D60+E60</f>
        <v>20000</v>
      </c>
    </row>
    <row r="61" spans="1:6" s="27" customFormat="1" ht="27" customHeight="1">
      <c r="A61" s="10" t="s">
        <v>75</v>
      </c>
      <c r="B61" s="10"/>
      <c r="C61" s="10"/>
      <c r="D61" s="7"/>
      <c r="E61" s="7"/>
      <c r="F61" s="7"/>
    </row>
    <row r="62" spans="1:6" s="27" customFormat="1" ht="57" customHeight="1">
      <c r="A62" s="4" t="s">
        <v>147</v>
      </c>
      <c r="B62" s="4"/>
      <c r="C62" s="4"/>
      <c r="D62" s="7">
        <v>31183.7</v>
      </c>
      <c r="E62" s="7">
        <v>-31183.7</v>
      </c>
      <c r="F62" s="7">
        <f>D62+E62</f>
        <v>0</v>
      </c>
    </row>
    <row r="63" spans="1:6" s="27" customFormat="1" ht="57.75" customHeight="1">
      <c r="A63" s="4" t="s">
        <v>148</v>
      </c>
      <c r="B63" s="9" t="s">
        <v>137</v>
      </c>
      <c r="C63" s="4"/>
      <c r="D63" s="7"/>
      <c r="E63" s="7">
        <v>43599.6</v>
      </c>
      <c r="F63" s="7">
        <f>D63+E63</f>
        <v>43599.6</v>
      </c>
    </row>
    <row r="64" spans="1:6" s="27" customFormat="1" ht="30" customHeight="1">
      <c r="A64" s="10" t="s">
        <v>50</v>
      </c>
      <c r="B64" s="10"/>
      <c r="C64" s="10"/>
      <c r="D64" s="7"/>
      <c r="E64" s="7"/>
      <c r="F64" s="7"/>
    </row>
    <row r="65" spans="1:6" s="27" customFormat="1" ht="51" customHeight="1">
      <c r="A65" s="4" t="s">
        <v>51</v>
      </c>
      <c r="B65" s="4"/>
      <c r="C65" s="4"/>
      <c r="D65" s="7">
        <v>3932</v>
      </c>
      <c r="E65" s="7"/>
      <c r="F65" s="7">
        <f>D65+E65</f>
        <v>3932</v>
      </c>
    </row>
    <row r="66" spans="1:6" s="27" customFormat="1" ht="23.25" customHeight="1">
      <c r="A66" s="10" t="s">
        <v>31</v>
      </c>
      <c r="B66" s="10"/>
      <c r="C66" s="10"/>
      <c r="D66" s="7"/>
      <c r="E66" s="7"/>
      <c r="F66" s="7"/>
    </row>
    <row r="67" spans="1:6" s="27" customFormat="1" ht="54.75" customHeight="1">
      <c r="A67" s="4" t="s">
        <v>98</v>
      </c>
      <c r="B67" s="1" t="s">
        <v>130</v>
      </c>
      <c r="C67" s="25">
        <v>101294.9</v>
      </c>
      <c r="D67" s="7">
        <v>13000</v>
      </c>
      <c r="E67" s="7"/>
      <c r="F67" s="7">
        <f>D67+E67</f>
        <v>13000</v>
      </c>
    </row>
    <row r="68" spans="1:6" s="27" customFormat="1" ht="22.5" customHeight="1">
      <c r="A68" s="13" t="s">
        <v>23</v>
      </c>
      <c r="B68" s="1"/>
      <c r="C68" s="25"/>
      <c r="D68" s="7">
        <f>D70</f>
        <v>0</v>
      </c>
      <c r="E68" s="7">
        <f>E70</f>
        <v>8000</v>
      </c>
      <c r="F68" s="7">
        <f>F70</f>
        <v>8000</v>
      </c>
    </row>
    <row r="69" spans="1:6" s="27" customFormat="1" ht="53.25" customHeight="1">
      <c r="A69" s="9" t="s">
        <v>58</v>
      </c>
      <c r="B69" s="1"/>
      <c r="C69" s="25"/>
      <c r="D69" s="7"/>
      <c r="E69" s="7"/>
      <c r="F69" s="7"/>
    </row>
    <row r="70" spans="1:6" s="27" customFormat="1" ht="45">
      <c r="A70" s="4" t="s">
        <v>139</v>
      </c>
      <c r="B70" s="4"/>
      <c r="C70" s="4"/>
      <c r="D70" s="7"/>
      <c r="E70" s="7">
        <v>8000</v>
      </c>
      <c r="F70" s="7">
        <v>8000</v>
      </c>
    </row>
    <row r="71" spans="1:6" s="27" customFormat="1" ht="30" customHeight="1">
      <c r="A71" s="19" t="s">
        <v>59</v>
      </c>
      <c r="B71" s="19"/>
      <c r="C71" s="19"/>
      <c r="D71" s="6">
        <f>D73</f>
        <v>10000</v>
      </c>
      <c r="E71" s="6">
        <f>E73</f>
        <v>27768</v>
      </c>
      <c r="F71" s="6">
        <f>F73</f>
        <v>37768</v>
      </c>
    </row>
    <row r="72" spans="1:6" s="27" customFormat="1" ht="23.25" customHeight="1">
      <c r="A72" s="4" t="s">
        <v>67</v>
      </c>
      <c r="B72" s="4"/>
      <c r="C72" s="4"/>
      <c r="D72" s="7"/>
      <c r="E72" s="7"/>
      <c r="F72" s="7"/>
    </row>
    <row r="73" spans="1:6" s="27" customFormat="1" ht="24.75" customHeight="1">
      <c r="A73" s="13" t="s">
        <v>93</v>
      </c>
      <c r="B73" s="13"/>
      <c r="C73" s="13"/>
      <c r="D73" s="14">
        <f aca="true" t="shared" si="0" ref="D73:F74">D74</f>
        <v>10000</v>
      </c>
      <c r="E73" s="14">
        <f t="shared" si="0"/>
        <v>27768</v>
      </c>
      <c r="F73" s="14">
        <f>F74</f>
        <v>37768</v>
      </c>
    </row>
    <row r="74" spans="1:6" s="27" customFormat="1" ht="30">
      <c r="A74" s="15" t="s">
        <v>102</v>
      </c>
      <c r="B74" s="15"/>
      <c r="C74" s="15"/>
      <c r="D74" s="16">
        <f t="shared" si="0"/>
        <v>10000</v>
      </c>
      <c r="E74" s="16">
        <f t="shared" si="0"/>
        <v>27768</v>
      </c>
      <c r="F74" s="16">
        <f t="shared" si="0"/>
        <v>37768</v>
      </c>
    </row>
    <row r="75" spans="1:6" s="27" customFormat="1" ht="30">
      <c r="A75" s="15" t="s">
        <v>103</v>
      </c>
      <c r="B75" s="15"/>
      <c r="C75" s="15"/>
      <c r="D75" s="16">
        <f>SUM(D77:D81)</f>
        <v>10000</v>
      </c>
      <c r="E75" s="16">
        <f>SUM(E77:E81)</f>
        <v>27768</v>
      </c>
      <c r="F75" s="16">
        <f>SUM(F77:F81)</f>
        <v>37768</v>
      </c>
    </row>
    <row r="76" spans="1:6" s="27" customFormat="1" ht="66" customHeight="1">
      <c r="A76" s="9" t="s">
        <v>60</v>
      </c>
      <c r="B76" s="9"/>
      <c r="C76" s="9"/>
      <c r="D76" s="7"/>
      <c r="E76" s="7"/>
      <c r="F76" s="7"/>
    </row>
    <row r="77" spans="1:6" s="27" customFormat="1" ht="66.75" customHeight="1">
      <c r="A77" s="4" t="s">
        <v>34</v>
      </c>
      <c r="B77" s="1" t="s">
        <v>149</v>
      </c>
      <c r="C77" s="4"/>
      <c r="D77" s="7">
        <v>10000</v>
      </c>
      <c r="E77" s="7"/>
      <c r="F77" s="7">
        <f>D77+E77</f>
        <v>10000</v>
      </c>
    </row>
    <row r="78" spans="1:6" s="27" customFormat="1" ht="52.5" customHeight="1">
      <c r="A78" s="4" t="s">
        <v>165</v>
      </c>
      <c r="B78" s="1"/>
      <c r="C78" s="4"/>
      <c r="D78" s="7"/>
      <c r="E78" s="7">
        <v>8000</v>
      </c>
      <c r="F78" s="7">
        <f>D78+E78</f>
        <v>8000</v>
      </c>
    </row>
    <row r="79" spans="1:6" s="27" customFormat="1" ht="78.75" customHeight="1">
      <c r="A79" s="4" t="s">
        <v>171</v>
      </c>
      <c r="B79" s="1"/>
      <c r="C79" s="4"/>
      <c r="D79" s="7"/>
      <c r="E79" s="7">
        <v>2795</v>
      </c>
      <c r="F79" s="7">
        <f>D79+E79</f>
        <v>2795</v>
      </c>
    </row>
    <row r="80" spans="1:6" s="27" customFormat="1" ht="15">
      <c r="A80" s="10" t="s">
        <v>78</v>
      </c>
      <c r="B80" s="4"/>
      <c r="C80" s="4"/>
      <c r="D80" s="7"/>
      <c r="E80" s="7"/>
      <c r="F80" s="7"/>
    </row>
    <row r="81" spans="1:6" s="27" customFormat="1" ht="53.25" customHeight="1">
      <c r="A81" s="4" t="s">
        <v>138</v>
      </c>
      <c r="B81" s="1" t="s">
        <v>137</v>
      </c>
      <c r="C81" s="25">
        <v>21416.9</v>
      </c>
      <c r="D81" s="7"/>
      <c r="E81" s="7">
        <v>16973</v>
      </c>
      <c r="F81" s="7">
        <f>D81+E81</f>
        <v>16973</v>
      </c>
    </row>
    <row r="82" spans="1:7" s="27" customFormat="1" ht="26.25" customHeight="1">
      <c r="A82" s="19" t="s">
        <v>81</v>
      </c>
      <c r="B82" s="19"/>
      <c r="C82" s="19"/>
      <c r="D82" s="6">
        <v>149130.6</v>
      </c>
      <c r="E82" s="6">
        <f>E84</f>
        <v>11000.1</v>
      </c>
      <c r="F82" s="6">
        <f>F84</f>
        <v>160130.7</v>
      </c>
      <c r="G82" s="39"/>
    </row>
    <row r="83" spans="1:6" s="27" customFormat="1" ht="21" customHeight="1">
      <c r="A83" s="4" t="s">
        <v>67</v>
      </c>
      <c r="B83" s="4"/>
      <c r="C83" s="4"/>
      <c r="D83" s="7"/>
      <c r="E83" s="7"/>
      <c r="F83" s="7"/>
    </row>
    <row r="84" spans="1:6" s="27" customFormat="1" ht="23.25" customHeight="1">
      <c r="A84" s="13" t="s">
        <v>93</v>
      </c>
      <c r="B84" s="13"/>
      <c r="C84" s="13"/>
      <c r="D84" s="14">
        <v>149130.6</v>
      </c>
      <c r="E84" s="14">
        <f>E85</f>
        <v>11000.1</v>
      </c>
      <c r="F84" s="14">
        <f>F85</f>
        <v>160130.7</v>
      </c>
    </row>
    <row r="85" spans="1:6" s="27" customFormat="1" ht="84" customHeight="1">
      <c r="A85" s="20" t="s">
        <v>90</v>
      </c>
      <c r="B85" s="20"/>
      <c r="C85" s="20"/>
      <c r="D85" s="16">
        <v>149130.6</v>
      </c>
      <c r="E85" s="16">
        <f>SUM(E87:E88)</f>
        <v>11000.1</v>
      </c>
      <c r="F85" s="16">
        <f>SUM(F87:F88)</f>
        <v>160130.7</v>
      </c>
    </row>
    <row r="86" spans="1:6" s="27" customFormat="1" ht="53.25" customHeight="1">
      <c r="A86" s="9" t="s">
        <v>82</v>
      </c>
      <c r="B86" s="9"/>
      <c r="C86" s="9"/>
      <c r="D86" s="7"/>
      <c r="E86" s="7"/>
      <c r="F86" s="7"/>
    </row>
    <row r="87" spans="1:6" s="27" customFormat="1" ht="30">
      <c r="A87" s="4" t="s">
        <v>52</v>
      </c>
      <c r="B87" s="4"/>
      <c r="C87" s="4"/>
      <c r="D87" s="7">
        <v>94122</v>
      </c>
      <c r="E87" s="7">
        <v>7000.1</v>
      </c>
      <c r="F87" s="7">
        <f>D87+E87</f>
        <v>101122.1</v>
      </c>
    </row>
    <row r="88" spans="1:6" s="27" customFormat="1" ht="71.25" customHeight="1">
      <c r="A88" s="4" t="s">
        <v>7</v>
      </c>
      <c r="B88" s="4"/>
      <c r="C88" s="4"/>
      <c r="D88" s="7">
        <v>55008.6</v>
      </c>
      <c r="E88" s="7">
        <v>4000</v>
      </c>
      <c r="F88" s="7">
        <f>D88+E88</f>
        <v>59008.6</v>
      </c>
    </row>
    <row r="89" spans="1:6" s="27" customFormat="1" ht="24" customHeight="1">
      <c r="A89" s="19" t="s">
        <v>83</v>
      </c>
      <c r="B89" s="19"/>
      <c r="C89" s="19"/>
      <c r="D89" s="6">
        <f>D91+D100</f>
        <v>111020.9</v>
      </c>
      <c r="E89" s="6">
        <f>E91+E100</f>
        <v>-9000</v>
      </c>
      <c r="F89" s="6">
        <f>F91+F100</f>
        <v>102020.9</v>
      </c>
    </row>
    <row r="90" spans="1:6" s="27" customFormat="1" ht="21" customHeight="1">
      <c r="A90" s="4" t="s">
        <v>84</v>
      </c>
      <c r="B90" s="4"/>
      <c r="C90" s="4"/>
      <c r="D90" s="6"/>
      <c r="E90" s="6"/>
      <c r="F90" s="6"/>
    </row>
    <row r="91" spans="1:6" s="27" customFormat="1" ht="24" customHeight="1">
      <c r="A91" s="13" t="s">
        <v>93</v>
      </c>
      <c r="B91" s="13"/>
      <c r="C91" s="13"/>
      <c r="D91" s="14">
        <f>D92+D96</f>
        <v>53900</v>
      </c>
      <c r="E91" s="14">
        <f>E92+E96</f>
        <v>0</v>
      </c>
      <c r="F91" s="14">
        <f>F92+F96</f>
        <v>53900</v>
      </c>
    </row>
    <row r="92" spans="1:6" s="27" customFormat="1" ht="51.75" customHeight="1">
      <c r="A92" s="18" t="s">
        <v>28</v>
      </c>
      <c r="B92" s="18"/>
      <c r="C92" s="18"/>
      <c r="D92" s="16">
        <f>SUM(D94:D95)</f>
        <v>8900</v>
      </c>
      <c r="E92" s="16">
        <f>SUM(E94:E95)</f>
        <v>0</v>
      </c>
      <c r="F92" s="16">
        <f>SUM(F94:F95)</f>
        <v>8900</v>
      </c>
    </row>
    <row r="93" spans="1:6" s="27" customFormat="1" ht="53.25" customHeight="1">
      <c r="A93" s="9" t="s">
        <v>85</v>
      </c>
      <c r="B93" s="9"/>
      <c r="C93" s="9"/>
      <c r="D93" s="14"/>
      <c r="E93" s="14"/>
      <c r="F93" s="14"/>
    </row>
    <row r="94" spans="1:6" s="27" customFormat="1" ht="53.25" customHeight="1">
      <c r="A94" s="4" t="s">
        <v>100</v>
      </c>
      <c r="B94" s="4"/>
      <c r="C94" s="4"/>
      <c r="D94" s="7">
        <v>4700</v>
      </c>
      <c r="E94" s="7"/>
      <c r="F94" s="7">
        <f>D94+E94</f>
        <v>4700</v>
      </c>
    </row>
    <row r="95" spans="1:6" s="27" customFormat="1" ht="42.75" customHeight="1">
      <c r="A95" s="4" t="s">
        <v>99</v>
      </c>
      <c r="B95" s="4"/>
      <c r="C95" s="4"/>
      <c r="D95" s="7">
        <v>4200</v>
      </c>
      <c r="E95" s="7"/>
      <c r="F95" s="7">
        <f>D95+E95</f>
        <v>4200</v>
      </c>
    </row>
    <row r="96" spans="1:6" s="27" customFormat="1" ht="69.75" customHeight="1">
      <c r="A96" s="15" t="s">
        <v>91</v>
      </c>
      <c r="B96" s="15"/>
      <c r="C96" s="15"/>
      <c r="D96" s="16">
        <f>D97</f>
        <v>45000</v>
      </c>
      <c r="E96" s="16">
        <f>E97</f>
        <v>0</v>
      </c>
      <c r="F96" s="16">
        <f>F97</f>
        <v>45000</v>
      </c>
    </row>
    <row r="97" spans="1:6" s="27" customFormat="1" ht="21.75" customHeight="1">
      <c r="A97" s="15" t="s">
        <v>92</v>
      </c>
      <c r="B97" s="15"/>
      <c r="C97" s="15"/>
      <c r="D97" s="16">
        <f>D99</f>
        <v>45000</v>
      </c>
      <c r="E97" s="16">
        <f>E99</f>
        <v>0</v>
      </c>
      <c r="F97" s="16">
        <f>F99</f>
        <v>45000</v>
      </c>
    </row>
    <row r="98" spans="1:6" s="27" customFormat="1" ht="51.75" customHeight="1">
      <c r="A98" s="9" t="s">
        <v>85</v>
      </c>
      <c r="B98" s="9"/>
      <c r="C98" s="9"/>
      <c r="D98" s="6"/>
      <c r="E98" s="6"/>
      <c r="F98" s="6"/>
    </row>
    <row r="99" spans="1:6" s="27" customFormat="1" ht="81.75" customHeight="1">
      <c r="A99" s="4" t="s">
        <v>118</v>
      </c>
      <c r="B99" s="4"/>
      <c r="C99" s="4"/>
      <c r="D99" s="7">
        <v>45000</v>
      </c>
      <c r="E99" s="7"/>
      <c r="F99" s="7">
        <f>D99+E99</f>
        <v>45000</v>
      </c>
    </row>
    <row r="100" spans="1:6" s="27" customFormat="1" ht="24" customHeight="1">
      <c r="A100" s="13" t="s">
        <v>23</v>
      </c>
      <c r="B100" s="13"/>
      <c r="C100" s="13"/>
      <c r="D100" s="14">
        <f>SUM(D102:D103)+D106</f>
        <v>57120.9</v>
      </c>
      <c r="E100" s="14">
        <f>SUM(E102:E103)+E106</f>
        <v>-9000</v>
      </c>
      <c r="F100" s="14">
        <f>SUM(F102:F103)+F106</f>
        <v>48120.9</v>
      </c>
    </row>
    <row r="101" spans="1:6" s="27" customFormat="1" ht="54" customHeight="1">
      <c r="A101" s="9" t="s">
        <v>85</v>
      </c>
      <c r="B101" s="9"/>
      <c r="C101" s="9"/>
      <c r="D101" s="7"/>
      <c r="E101" s="7"/>
      <c r="F101" s="7"/>
    </row>
    <row r="102" spans="1:6" s="27" customFormat="1" ht="86.25" customHeight="1">
      <c r="A102" s="4" t="s">
        <v>117</v>
      </c>
      <c r="B102" s="4"/>
      <c r="C102" s="4"/>
      <c r="D102" s="7">
        <v>7120.9</v>
      </c>
      <c r="E102" s="7"/>
      <c r="F102" s="7">
        <f>D102+E102</f>
        <v>7120.9</v>
      </c>
    </row>
    <row r="103" spans="1:6" s="27" customFormat="1" ht="69" customHeight="1">
      <c r="A103" s="4" t="s">
        <v>107</v>
      </c>
      <c r="B103" s="4"/>
      <c r="C103" s="4"/>
      <c r="D103" s="7">
        <v>50000</v>
      </c>
      <c r="E103" s="7">
        <v>-20000</v>
      </c>
      <c r="F103" s="7">
        <f>D103+E103</f>
        <v>30000</v>
      </c>
    </row>
    <row r="104" spans="1:6" s="27" customFormat="1" ht="22.5" customHeight="1">
      <c r="A104" s="4" t="s">
        <v>67</v>
      </c>
      <c r="B104" s="4"/>
      <c r="C104" s="4"/>
      <c r="D104" s="7"/>
      <c r="E104" s="7"/>
      <c r="F104" s="7"/>
    </row>
    <row r="105" spans="1:6" s="27" customFormat="1" ht="21.75" customHeight="1">
      <c r="A105" s="9" t="s">
        <v>61</v>
      </c>
      <c r="B105" s="9"/>
      <c r="C105" s="9"/>
      <c r="D105" s="7">
        <v>1000</v>
      </c>
      <c r="E105" s="7"/>
      <c r="F105" s="7">
        <v>1000</v>
      </c>
    </row>
    <row r="106" spans="1:6" s="27" customFormat="1" ht="42.75" customHeight="1">
      <c r="A106" s="4" t="s">
        <v>157</v>
      </c>
      <c r="B106" s="9"/>
      <c r="C106" s="9"/>
      <c r="D106" s="7"/>
      <c r="E106" s="7">
        <v>11000</v>
      </c>
      <c r="F106" s="7">
        <f>D106+E106</f>
        <v>11000</v>
      </c>
    </row>
    <row r="107" spans="1:6" s="27" customFormat="1" ht="30" customHeight="1">
      <c r="A107" s="19" t="s">
        <v>86</v>
      </c>
      <c r="B107" s="19"/>
      <c r="C107" s="19"/>
      <c r="D107" s="6">
        <f>D109</f>
        <v>237296.2</v>
      </c>
      <c r="E107" s="6">
        <f>E109</f>
        <v>45444.8</v>
      </c>
      <c r="F107" s="6">
        <f>F109</f>
        <v>282741</v>
      </c>
    </row>
    <row r="108" spans="1:6" s="27" customFormat="1" ht="20.25" customHeight="1">
      <c r="A108" s="4" t="s">
        <v>67</v>
      </c>
      <c r="B108" s="4"/>
      <c r="C108" s="4"/>
      <c r="D108" s="7"/>
      <c r="E108" s="7"/>
      <c r="F108" s="7"/>
    </row>
    <row r="109" spans="1:6" s="27" customFormat="1" ht="21.75" customHeight="1">
      <c r="A109" s="13" t="s">
        <v>93</v>
      </c>
      <c r="B109" s="13"/>
      <c r="C109" s="13"/>
      <c r="D109" s="6">
        <f>D110+D127</f>
        <v>237296.2</v>
      </c>
      <c r="E109" s="6">
        <f>E110+E127</f>
        <v>45444.8</v>
      </c>
      <c r="F109" s="6">
        <f>F110+F127</f>
        <v>282741</v>
      </c>
    </row>
    <row r="110" spans="1:6" s="27" customFormat="1" ht="60">
      <c r="A110" s="15" t="s">
        <v>166</v>
      </c>
      <c r="B110" s="15"/>
      <c r="C110" s="15"/>
      <c r="D110" s="16">
        <f>D112</f>
        <v>232346.2</v>
      </c>
      <c r="E110" s="16">
        <f>E112</f>
        <v>45444.8</v>
      </c>
      <c r="F110" s="16">
        <f>F112</f>
        <v>277791</v>
      </c>
    </row>
    <row r="111" spans="1:6" s="27" customFormat="1" ht="42.75" customHeight="1">
      <c r="A111" s="9" t="s">
        <v>87</v>
      </c>
      <c r="B111" s="9"/>
      <c r="C111" s="9"/>
      <c r="D111" s="7"/>
      <c r="E111" s="7"/>
      <c r="F111" s="7"/>
    </row>
    <row r="112" spans="1:6" s="27" customFormat="1" ht="30">
      <c r="A112" s="4" t="s">
        <v>88</v>
      </c>
      <c r="B112" s="4"/>
      <c r="C112" s="4"/>
      <c r="D112" s="7">
        <f>SUM(D114:D124)</f>
        <v>232346.2</v>
      </c>
      <c r="E112" s="7">
        <f>SUM(E114:E125)</f>
        <v>45444.8</v>
      </c>
      <c r="F112" s="7">
        <f>SUM(F114:F125)</f>
        <v>277791</v>
      </c>
    </row>
    <row r="113" spans="1:6" s="27" customFormat="1" ht="21" customHeight="1">
      <c r="A113" s="4" t="s">
        <v>67</v>
      </c>
      <c r="B113" s="4"/>
      <c r="C113" s="4"/>
      <c r="D113" s="7"/>
      <c r="E113" s="7"/>
      <c r="F113" s="7"/>
    </row>
    <row r="114" spans="1:6" s="27" customFormat="1" ht="54" customHeight="1">
      <c r="A114" s="4" t="s">
        <v>8</v>
      </c>
      <c r="B114" s="1" t="s">
        <v>134</v>
      </c>
      <c r="C114" s="4"/>
      <c r="D114" s="7">
        <v>28459.2</v>
      </c>
      <c r="E114" s="7">
        <v>41367.5</v>
      </c>
      <c r="F114" s="7">
        <f>D114+E114</f>
        <v>69826.7</v>
      </c>
    </row>
    <row r="115" spans="1:6" s="27" customFormat="1" ht="48" customHeight="1">
      <c r="A115" s="4" t="s">
        <v>9</v>
      </c>
      <c r="B115" s="1" t="s">
        <v>134</v>
      </c>
      <c r="C115" s="4"/>
      <c r="D115" s="7">
        <v>31887</v>
      </c>
      <c r="E115" s="7"/>
      <c r="F115" s="7">
        <f>D115+E115</f>
        <v>31887</v>
      </c>
    </row>
    <row r="116" spans="1:6" s="27" customFormat="1" ht="60.75" customHeight="1">
      <c r="A116" s="4" t="s">
        <v>15</v>
      </c>
      <c r="B116" s="1" t="s">
        <v>150</v>
      </c>
      <c r="C116" s="4"/>
      <c r="D116" s="7">
        <v>32000</v>
      </c>
      <c r="E116" s="7"/>
      <c r="F116" s="7">
        <f aca="true" t="shared" si="1" ref="F116:F123">D116+E116</f>
        <v>32000</v>
      </c>
    </row>
    <row r="117" spans="1:6" s="27" customFormat="1" ht="62.25" customHeight="1">
      <c r="A117" s="4" t="s">
        <v>14</v>
      </c>
      <c r="B117" s="4"/>
      <c r="C117" s="4"/>
      <c r="D117" s="7">
        <v>40000</v>
      </c>
      <c r="E117" s="7"/>
      <c r="F117" s="7">
        <f t="shared" si="1"/>
        <v>40000</v>
      </c>
    </row>
    <row r="118" spans="1:6" s="27" customFormat="1" ht="30">
      <c r="A118" s="4" t="s">
        <v>16</v>
      </c>
      <c r="B118" s="4"/>
      <c r="C118" s="4"/>
      <c r="D118" s="7">
        <v>10000</v>
      </c>
      <c r="E118" s="7"/>
      <c r="F118" s="7">
        <f t="shared" si="1"/>
        <v>10000</v>
      </c>
    </row>
    <row r="119" spans="1:6" s="27" customFormat="1" ht="30">
      <c r="A119" s="4" t="s">
        <v>40</v>
      </c>
      <c r="B119" s="4"/>
      <c r="C119" s="4"/>
      <c r="D119" s="7">
        <v>50000</v>
      </c>
      <c r="E119" s="7"/>
      <c r="F119" s="7">
        <f t="shared" si="1"/>
        <v>50000</v>
      </c>
    </row>
    <row r="120" spans="1:6" s="27" customFormat="1" ht="30">
      <c r="A120" s="4" t="s">
        <v>10</v>
      </c>
      <c r="B120" s="4"/>
      <c r="C120" s="4"/>
      <c r="D120" s="7">
        <v>20000</v>
      </c>
      <c r="E120" s="7"/>
      <c r="F120" s="7">
        <f t="shared" si="1"/>
        <v>20000</v>
      </c>
    </row>
    <row r="121" spans="1:6" s="27" customFormat="1" ht="30">
      <c r="A121" s="4" t="s">
        <v>11</v>
      </c>
      <c r="B121" s="4"/>
      <c r="C121" s="4"/>
      <c r="D121" s="7">
        <v>10000</v>
      </c>
      <c r="E121" s="7"/>
      <c r="F121" s="7">
        <f t="shared" si="1"/>
        <v>10000</v>
      </c>
    </row>
    <row r="122" spans="1:6" s="27" customFormat="1" ht="30">
      <c r="A122" s="4" t="s">
        <v>12</v>
      </c>
      <c r="B122" s="4"/>
      <c r="C122" s="4"/>
      <c r="D122" s="7">
        <v>5000</v>
      </c>
      <c r="E122" s="7"/>
      <c r="F122" s="7">
        <f t="shared" si="1"/>
        <v>5000</v>
      </c>
    </row>
    <row r="123" spans="1:6" s="27" customFormat="1" ht="30">
      <c r="A123" s="4" t="s">
        <v>13</v>
      </c>
      <c r="B123" s="4"/>
      <c r="C123" s="4"/>
      <c r="D123" s="7">
        <v>5000</v>
      </c>
      <c r="E123" s="7"/>
      <c r="F123" s="7">
        <f t="shared" si="1"/>
        <v>5000</v>
      </c>
    </row>
    <row r="124" spans="1:6" s="27" customFormat="1" ht="30">
      <c r="A124" s="4" t="s">
        <v>140</v>
      </c>
      <c r="B124" s="4"/>
      <c r="C124" s="4"/>
      <c r="D124" s="7"/>
      <c r="E124" s="7">
        <v>2077.3</v>
      </c>
      <c r="F124" s="7">
        <v>2077.3</v>
      </c>
    </row>
    <row r="125" spans="1:6" s="27" customFormat="1" ht="30">
      <c r="A125" s="4" t="s">
        <v>158</v>
      </c>
      <c r="B125" s="4"/>
      <c r="C125" s="4"/>
      <c r="D125" s="7"/>
      <c r="E125" s="7">
        <v>2000</v>
      </c>
      <c r="F125" s="7">
        <f>D125+E125</f>
        <v>2000</v>
      </c>
    </row>
    <row r="126" spans="1:6" s="27" customFormat="1" ht="15">
      <c r="A126" s="4" t="s">
        <v>159</v>
      </c>
      <c r="B126" s="4"/>
      <c r="C126" s="4"/>
      <c r="D126" s="7"/>
      <c r="E126" s="7">
        <v>2000</v>
      </c>
      <c r="F126" s="7">
        <v>2000</v>
      </c>
    </row>
    <row r="127" spans="1:6" s="27" customFormat="1" ht="45">
      <c r="A127" s="18" t="s">
        <v>28</v>
      </c>
      <c r="B127" s="18"/>
      <c r="C127" s="18"/>
      <c r="D127" s="16">
        <f>D129</f>
        <v>4950</v>
      </c>
      <c r="E127" s="16">
        <f>E129</f>
        <v>0</v>
      </c>
      <c r="F127" s="16">
        <f>F129</f>
        <v>4950</v>
      </c>
    </row>
    <row r="128" spans="1:6" s="27" customFormat="1" ht="30">
      <c r="A128" s="9" t="s">
        <v>87</v>
      </c>
      <c r="B128" s="9"/>
      <c r="C128" s="9"/>
      <c r="D128" s="7"/>
      <c r="E128" s="7"/>
      <c r="F128" s="7"/>
    </row>
    <row r="129" spans="1:6" s="27" customFormat="1" ht="45">
      <c r="A129" s="4" t="s">
        <v>17</v>
      </c>
      <c r="B129" s="1" t="s">
        <v>134</v>
      </c>
      <c r="C129" s="4"/>
      <c r="D129" s="7">
        <v>4950</v>
      </c>
      <c r="E129" s="7"/>
      <c r="F129" s="7">
        <f>D129+E129</f>
        <v>4950</v>
      </c>
    </row>
    <row r="130" spans="1:6" s="27" customFormat="1" ht="24" customHeight="1">
      <c r="A130" s="19" t="s">
        <v>89</v>
      </c>
      <c r="B130" s="19"/>
      <c r="C130" s="19"/>
      <c r="D130" s="6">
        <f>D132</f>
        <v>799883.7</v>
      </c>
      <c r="E130" s="6">
        <f>E132</f>
        <v>0</v>
      </c>
      <c r="F130" s="6">
        <f>F132</f>
        <v>799883.7</v>
      </c>
    </row>
    <row r="131" spans="1:6" s="27" customFormat="1" ht="21" customHeight="1">
      <c r="A131" s="4" t="s">
        <v>67</v>
      </c>
      <c r="B131" s="4"/>
      <c r="C131" s="4"/>
      <c r="D131" s="7"/>
      <c r="E131" s="7"/>
      <c r="F131" s="7"/>
    </row>
    <row r="132" spans="1:6" s="27" customFormat="1" ht="24.75" customHeight="1">
      <c r="A132" s="13" t="s">
        <v>93</v>
      </c>
      <c r="B132" s="13"/>
      <c r="C132" s="13"/>
      <c r="D132" s="14">
        <f>D133</f>
        <v>799883.7</v>
      </c>
      <c r="E132" s="14">
        <f>E133</f>
        <v>0</v>
      </c>
      <c r="F132" s="14">
        <f>F133</f>
        <v>799883.7</v>
      </c>
    </row>
    <row r="133" spans="1:6" s="27" customFormat="1" ht="69" customHeight="1">
      <c r="A133" s="15" t="s">
        <v>119</v>
      </c>
      <c r="B133" s="15"/>
      <c r="C133" s="15"/>
      <c r="D133" s="16">
        <f>D135+D144+D145+D146</f>
        <v>799883.7</v>
      </c>
      <c r="E133" s="16">
        <f>E135+E144+E145+E146</f>
        <v>0</v>
      </c>
      <c r="F133" s="16">
        <f>F135+F144+F145+F146</f>
        <v>799883.7</v>
      </c>
    </row>
    <row r="134" spans="1:6" s="27" customFormat="1" ht="30">
      <c r="A134" s="9" t="s">
        <v>143</v>
      </c>
      <c r="B134" s="9"/>
      <c r="C134" s="9"/>
      <c r="D134" s="16"/>
      <c r="E134" s="16"/>
      <c r="F134" s="16"/>
    </row>
    <row r="135" spans="1:6" s="27" customFormat="1" ht="65.25" customHeight="1">
      <c r="A135" s="4" t="s">
        <v>70</v>
      </c>
      <c r="B135" s="4"/>
      <c r="C135" s="4"/>
      <c r="D135" s="7">
        <f>SUM(D137:D142)</f>
        <v>234769.5</v>
      </c>
      <c r="E135" s="7">
        <f>SUM(E137:E142)</f>
        <v>0</v>
      </c>
      <c r="F135" s="7">
        <f>SUM(F137:F142)</f>
        <v>234769.5</v>
      </c>
    </row>
    <row r="136" spans="1:6" s="27" customFormat="1" ht="19.5" customHeight="1">
      <c r="A136" s="4" t="s">
        <v>67</v>
      </c>
      <c r="B136" s="4"/>
      <c r="C136" s="4"/>
      <c r="D136" s="7"/>
      <c r="E136" s="7"/>
      <c r="F136" s="7"/>
    </row>
    <row r="137" spans="1:6" s="27" customFormat="1" ht="98.25" customHeight="1">
      <c r="A137" s="4" t="s">
        <v>120</v>
      </c>
      <c r="B137" s="4"/>
      <c r="C137" s="4"/>
      <c r="D137" s="7">
        <v>36950.5</v>
      </c>
      <c r="E137" s="7"/>
      <c r="F137" s="7">
        <f aca="true" t="shared" si="2" ref="F137:F142">D137+E137</f>
        <v>36950.5</v>
      </c>
    </row>
    <row r="138" spans="1:6" s="27" customFormat="1" ht="54" customHeight="1">
      <c r="A138" s="4" t="s">
        <v>35</v>
      </c>
      <c r="B138" s="4"/>
      <c r="C138" s="4"/>
      <c r="D138" s="7">
        <v>5000</v>
      </c>
      <c r="E138" s="7">
        <v>-1000</v>
      </c>
      <c r="F138" s="7">
        <f t="shared" si="2"/>
        <v>4000</v>
      </c>
    </row>
    <row r="139" spans="1:6" s="27" customFormat="1" ht="59.25" customHeight="1">
      <c r="A139" s="4" t="s">
        <v>101</v>
      </c>
      <c r="B139" s="4"/>
      <c r="C139" s="4"/>
      <c r="D139" s="7">
        <v>2982.2</v>
      </c>
      <c r="E139" s="7"/>
      <c r="F139" s="7">
        <f t="shared" si="2"/>
        <v>2982.2</v>
      </c>
    </row>
    <row r="140" spans="1:6" s="27" customFormat="1" ht="58.5" customHeight="1">
      <c r="A140" s="4" t="s">
        <v>160</v>
      </c>
      <c r="B140" s="4"/>
      <c r="C140" s="4"/>
      <c r="D140" s="7"/>
      <c r="E140" s="7">
        <v>76.5</v>
      </c>
      <c r="F140" s="7">
        <f t="shared" si="2"/>
        <v>76.5</v>
      </c>
    </row>
    <row r="141" spans="1:6" s="27" customFormat="1" ht="58.5" customHeight="1">
      <c r="A141" s="4" t="s">
        <v>161</v>
      </c>
      <c r="B141" s="4"/>
      <c r="C141" s="4"/>
      <c r="D141" s="7"/>
      <c r="E141" s="7">
        <v>623.5</v>
      </c>
      <c r="F141" s="7">
        <f t="shared" si="2"/>
        <v>623.5</v>
      </c>
    </row>
    <row r="142" spans="1:6" s="27" customFormat="1" ht="45">
      <c r="A142" s="4" t="s">
        <v>5</v>
      </c>
      <c r="B142" s="4"/>
      <c r="C142" s="4"/>
      <c r="D142" s="7">
        <v>189836.8</v>
      </c>
      <c r="E142" s="7">
        <v>300</v>
      </c>
      <c r="F142" s="7">
        <f t="shared" si="2"/>
        <v>190136.8</v>
      </c>
    </row>
    <row r="143" spans="1:6" s="27" customFormat="1" ht="30" customHeight="1">
      <c r="A143" s="10" t="s">
        <v>71</v>
      </c>
      <c r="B143" s="10"/>
      <c r="C143" s="10"/>
      <c r="D143" s="7"/>
      <c r="E143" s="7"/>
      <c r="F143" s="7"/>
    </row>
    <row r="144" spans="1:6" s="27" customFormat="1" ht="54.75" customHeight="1">
      <c r="A144" s="4" t="s">
        <v>32</v>
      </c>
      <c r="B144" s="4"/>
      <c r="C144" s="4"/>
      <c r="D144" s="7">
        <v>104242.6</v>
      </c>
      <c r="E144" s="7"/>
      <c r="F144" s="7">
        <f>D144+E144</f>
        <v>104242.6</v>
      </c>
    </row>
    <row r="145" spans="1:6" s="27" customFormat="1" ht="122.25" customHeight="1">
      <c r="A145" s="4" t="s">
        <v>33</v>
      </c>
      <c r="B145" s="4"/>
      <c r="C145" s="4"/>
      <c r="D145" s="7">
        <v>100000</v>
      </c>
      <c r="E145" s="7"/>
      <c r="F145" s="7">
        <f>D145+E145</f>
        <v>100000</v>
      </c>
    </row>
    <row r="146" spans="1:6" s="27" customFormat="1" ht="105" customHeight="1">
      <c r="A146" s="4" t="s">
        <v>104</v>
      </c>
      <c r="B146" s="4"/>
      <c r="C146" s="4"/>
      <c r="D146" s="7">
        <v>360871.6</v>
      </c>
      <c r="E146" s="7"/>
      <c r="F146" s="7">
        <f>D146+E146</f>
        <v>360871.6</v>
      </c>
    </row>
    <row r="147" spans="1:6" s="27" customFormat="1" ht="30" customHeight="1">
      <c r="A147" s="19" t="s">
        <v>72</v>
      </c>
      <c r="B147" s="19"/>
      <c r="C147" s="19"/>
      <c r="D147" s="6">
        <f>D149</f>
        <v>1114756.5</v>
      </c>
      <c r="E147" s="6">
        <f>E149</f>
        <v>-66465.7</v>
      </c>
      <c r="F147" s="6">
        <f>F149</f>
        <v>1048290.8</v>
      </c>
    </row>
    <row r="148" spans="1:6" s="27" customFormat="1" ht="19.5" customHeight="1">
      <c r="A148" s="4" t="s">
        <v>67</v>
      </c>
      <c r="B148" s="4"/>
      <c r="C148" s="4"/>
      <c r="D148" s="7"/>
      <c r="E148" s="7"/>
      <c r="F148" s="7"/>
    </row>
    <row r="149" spans="1:7" s="27" customFormat="1" ht="30" customHeight="1">
      <c r="A149" s="13" t="s">
        <v>93</v>
      </c>
      <c r="B149" s="13"/>
      <c r="C149" s="13"/>
      <c r="D149" s="21">
        <f>D150+D168+D175++D182+D185</f>
        <v>1114756.5</v>
      </c>
      <c r="E149" s="21">
        <f>E150+E168+E175++E182+E185</f>
        <v>-66465.7</v>
      </c>
      <c r="F149" s="21">
        <f>F150+F168+F175+F182+F185</f>
        <v>1048290.8</v>
      </c>
      <c r="G149" s="39">
        <f>F149-1030290.8</f>
        <v>18000</v>
      </c>
    </row>
    <row r="150" spans="1:7" s="27" customFormat="1" ht="60">
      <c r="A150" s="15" t="s">
        <v>123</v>
      </c>
      <c r="B150" s="15"/>
      <c r="C150" s="15"/>
      <c r="D150" s="16">
        <f>SUM(D152:D167)</f>
        <v>554575.3</v>
      </c>
      <c r="E150" s="16">
        <f>SUM(E152:E167)</f>
        <v>-73473.5</v>
      </c>
      <c r="F150" s="16">
        <f>SUM(F152:F167)</f>
        <v>481101.80000000005</v>
      </c>
      <c r="G150" s="39"/>
    </row>
    <row r="151" spans="1:6" s="27" customFormat="1" ht="45">
      <c r="A151" s="9" t="s">
        <v>144</v>
      </c>
      <c r="B151" s="9"/>
      <c r="C151" s="9"/>
      <c r="D151" s="7"/>
      <c r="E151" s="7"/>
      <c r="F151" s="7"/>
    </row>
    <row r="152" spans="1:6" s="27" customFormat="1" ht="141.75" customHeight="1">
      <c r="A152" s="4" t="s">
        <v>2</v>
      </c>
      <c r="B152" s="4"/>
      <c r="C152" s="4"/>
      <c r="D152" s="7">
        <v>87550</v>
      </c>
      <c r="E152" s="7"/>
      <c r="F152" s="7">
        <f>D152+E152</f>
        <v>87550</v>
      </c>
    </row>
    <row r="153" spans="1:6" s="27" customFormat="1" ht="30" customHeight="1">
      <c r="A153" s="4" t="s">
        <v>69</v>
      </c>
      <c r="B153" s="4"/>
      <c r="C153" s="4"/>
      <c r="D153" s="7"/>
      <c r="E153" s="7"/>
      <c r="F153" s="7"/>
    </row>
    <row r="154" spans="1:6" s="27" customFormat="1" ht="30">
      <c r="A154" s="4" t="s">
        <v>18</v>
      </c>
      <c r="B154" s="4"/>
      <c r="C154" s="4"/>
      <c r="D154" s="7">
        <v>5932.8</v>
      </c>
      <c r="E154" s="7"/>
      <c r="F154" s="7">
        <f>D154+E154</f>
        <v>5932.8</v>
      </c>
    </row>
    <row r="155" spans="1:6" s="27" customFormat="1" ht="30" customHeight="1">
      <c r="A155" s="4" t="s">
        <v>73</v>
      </c>
      <c r="B155" s="4"/>
      <c r="C155" s="4"/>
      <c r="D155" s="6"/>
      <c r="E155" s="6"/>
      <c r="F155" s="6"/>
    </row>
    <row r="156" spans="1:6" s="27" customFormat="1" ht="45">
      <c r="A156" s="4" t="s">
        <v>125</v>
      </c>
      <c r="B156" s="4"/>
      <c r="C156" s="4"/>
      <c r="D156" s="7">
        <v>1211.8</v>
      </c>
      <c r="E156" s="6"/>
      <c r="F156" s="7">
        <f>D156+E156</f>
        <v>1211.8</v>
      </c>
    </row>
    <row r="157" spans="1:6" s="27" customFormat="1" ht="15.75">
      <c r="A157" s="1" t="s">
        <v>172</v>
      </c>
      <c r="B157" s="4"/>
      <c r="C157" s="4"/>
      <c r="D157" s="7"/>
      <c r="E157" s="6"/>
      <c r="F157" s="7"/>
    </row>
    <row r="158" spans="1:6" s="27" customFormat="1" ht="30">
      <c r="A158" s="4" t="s">
        <v>173</v>
      </c>
      <c r="B158" s="4"/>
      <c r="C158" s="4"/>
      <c r="D158" s="7"/>
      <c r="E158" s="7">
        <v>10000</v>
      </c>
      <c r="F158" s="7">
        <f>D158+E158</f>
        <v>10000</v>
      </c>
    </row>
    <row r="159" spans="1:6" s="27" customFormat="1" ht="30" customHeight="1">
      <c r="A159" s="4" t="s">
        <v>108</v>
      </c>
      <c r="B159" s="4"/>
      <c r="C159" s="4"/>
      <c r="D159" s="8"/>
      <c r="E159" s="8"/>
      <c r="F159" s="8"/>
    </row>
    <row r="160" spans="1:6" s="27" customFormat="1" ht="45">
      <c r="A160" s="4" t="s">
        <v>105</v>
      </c>
      <c r="B160" s="4"/>
      <c r="C160" s="4"/>
      <c r="D160" s="22">
        <v>20000</v>
      </c>
      <c r="E160" s="22"/>
      <c r="F160" s="7">
        <f>D160+E160</f>
        <v>20000</v>
      </c>
    </row>
    <row r="161" spans="1:6" s="27" customFormat="1" ht="30" customHeight="1">
      <c r="A161" s="4" t="s">
        <v>109</v>
      </c>
      <c r="B161" s="4"/>
      <c r="C161" s="4"/>
      <c r="D161" s="7"/>
      <c r="E161" s="7"/>
      <c r="F161" s="7"/>
    </row>
    <row r="162" spans="1:6" s="27" customFormat="1" ht="30">
      <c r="A162" s="4" t="s">
        <v>141</v>
      </c>
      <c r="B162" s="4"/>
      <c r="C162" s="4"/>
      <c r="D162" s="7">
        <v>2015</v>
      </c>
      <c r="E162" s="7"/>
      <c r="F162" s="7">
        <f>D162+E162</f>
        <v>2015</v>
      </c>
    </row>
    <row r="163" spans="1:6" s="27" customFormat="1" ht="30" customHeight="1">
      <c r="A163" s="4" t="s">
        <v>19</v>
      </c>
      <c r="B163" s="4"/>
      <c r="C163" s="4"/>
      <c r="D163" s="7"/>
      <c r="E163" s="7"/>
      <c r="F163" s="7"/>
    </row>
    <row r="164" spans="1:6" s="27" customFormat="1" ht="99" customHeight="1">
      <c r="A164" s="4" t="s">
        <v>20</v>
      </c>
      <c r="B164" s="4"/>
      <c r="C164" s="4"/>
      <c r="D164" s="7">
        <v>8711.3</v>
      </c>
      <c r="E164" s="7"/>
      <c r="F164" s="7">
        <f>D164+E164</f>
        <v>8711.3</v>
      </c>
    </row>
    <row r="165" spans="1:6" s="27" customFormat="1" ht="30" customHeight="1">
      <c r="A165" s="4" t="s">
        <v>110</v>
      </c>
      <c r="B165" s="4"/>
      <c r="C165" s="4"/>
      <c r="D165" s="7"/>
      <c r="E165" s="7"/>
      <c r="F165" s="7">
        <f>D165+E165</f>
        <v>0</v>
      </c>
    </row>
    <row r="166" spans="1:6" s="27" customFormat="1" ht="44.25" customHeight="1">
      <c r="A166" s="4" t="s">
        <v>124</v>
      </c>
      <c r="B166" s="4"/>
      <c r="C166" s="4"/>
      <c r="D166" s="7">
        <v>419154.4</v>
      </c>
      <c r="E166" s="7">
        <v>-83473.5</v>
      </c>
      <c r="F166" s="7">
        <f>D166+E166</f>
        <v>335680.9</v>
      </c>
    </row>
    <row r="167" spans="1:6" s="27" customFormat="1" ht="45">
      <c r="A167" s="4" t="s">
        <v>142</v>
      </c>
      <c r="B167" s="4"/>
      <c r="C167" s="4"/>
      <c r="D167" s="7">
        <v>10000</v>
      </c>
      <c r="E167" s="7"/>
      <c r="F167" s="7">
        <f>D167+E167</f>
        <v>10000</v>
      </c>
    </row>
    <row r="168" spans="1:6" s="27" customFormat="1" ht="45">
      <c r="A168" s="18" t="s">
        <v>126</v>
      </c>
      <c r="B168" s="18"/>
      <c r="C168" s="18"/>
      <c r="D168" s="16">
        <f>D170+D174</f>
        <v>38000</v>
      </c>
      <c r="E168" s="16">
        <f>E170+E174</f>
        <v>7007.8</v>
      </c>
      <c r="F168" s="16">
        <f>F170+F174</f>
        <v>45007.8</v>
      </c>
    </row>
    <row r="169" spans="1:6" s="27" customFormat="1" ht="30">
      <c r="A169" s="9" t="s">
        <v>74</v>
      </c>
      <c r="B169" s="9"/>
      <c r="C169" s="9"/>
      <c r="D169" s="7"/>
      <c r="E169" s="7"/>
      <c r="F169" s="7"/>
    </row>
    <row r="170" spans="1:6" s="27" customFormat="1" ht="30">
      <c r="A170" s="4" t="s">
        <v>111</v>
      </c>
      <c r="B170" s="4"/>
      <c r="C170" s="4"/>
      <c r="D170" s="7">
        <v>18000</v>
      </c>
      <c r="E170" s="7"/>
      <c r="F170" s="7">
        <f>D170+E170</f>
        <v>18000</v>
      </c>
    </row>
    <row r="171" spans="1:6" s="27" customFormat="1" ht="30" customHeight="1">
      <c r="A171" s="4" t="s">
        <v>67</v>
      </c>
      <c r="B171" s="4"/>
      <c r="C171" s="4"/>
      <c r="D171" s="7"/>
      <c r="E171" s="7"/>
      <c r="F171" s="7"/>
    </row>
    <row r="172" spans="1:6" s="27" customFormat="1" ht="30" customHeight="1">
      <c r="A172" s="9" t="s">
        <v>61</v>
      </c>
      <c r="B172" s="9"/>
      <c r="C172" s="9"/>
      <c r="D172" s="7">
        <v>18000</v>
      </c>
      <c r="E172" s="7"/>
      <c r="F172" s="7">
        <f>D172+E172</f>
        <v>18000</v>
      </c>
    </row>
    <row r="173" spans="1:6" s="27" customFormat="1" ht="30" customHeight="1">
      <c r="A173" s="10" t="s">
        <v>41</v>
      </c>
      <c r="B173" s="10"/>
      <c r="C173" s="10"/>
      <c r="D173" s="7"/>
      <c r="E173" s="7"/>
      <c r="F173" s="7"/>
    </row>
    <row r="174" spans="1:6" s="27" customFormat="1" ht="45">
      <c r="A174" s="4" t="s">
        <v>112</v>
      </c>
      <c r="B174" s="4"/>
      <c r="C174" s="4"/>
      <c r="D174" s="7">
        <v>20000</v>
      </c>
      <c r="E174" s="7">
        <v>7007.8</v>
      </c>
      <c r="F174" s="7">
        <f>D174+E174</f>
        <v>27007.8</v>
      </c>
    </row>
    <row r="175" spans="1:6" s="27" customFormat="1" ht="45">
      <c r="A175" s="18" t="s">
        <v>28</v>
      </c>
      <c r="B175" s="18"/>
      <c r="C175" s="18"/>
      <c r="D175" s="16">
        <f>SUM(D178:D181)</f>
        <v>9091.2</v>
      </c>
      <c r="E175" s="16">
        <f>SUM(E178:E181)</f>
        <v>0</v>
      </c>
      <c r="F175" s="16">
        <f>SUM(F178:F181)</f>
        <v>9091.2</v>
      </c>
    </row>
    <row r="176" spans="1:6" s="27" customFormat="1" ht="45">
      <c r="A176" s="9" t="s">
        <v>144</v>
      </c>
      <c r="B176" s="9"/>
      <c r="C176" s="9"/>
      <c r="D176" s="16"/>
      <c r="E176" s="16"/>
      <c r="F176" s="16"/>
    </row>
    <row r="177" spans="1:6" s="27" customFormat="1" ht="30" customHeight="1">
      <c r="A177" s="10" t="s">
        <v>78</v>
      </c>
      <c r="B177" s="10"/>
      <c r="C177" s="10"/>
      <c r="D177" s="7"/>
      <c r="E177" s="7"/>
      <c r="F177" s="7"/>
    </row>
    <row r="178" spans="1:6" s="27" customFormat="1" ht="30" customHeight="1">
      <c r="A178" s="4" t="s">
        <v>106</v>
      </c>
      <c r="B178" s="4"/>
      <c r="C178" s="4"/>
      <c r="D178" s="7">
        <v>3175.5</v>
      </c>
      <c r="E178" s="7"/>
      <c r="F178" s="7">
        <f>D178+E178</f>
        <v>3175.5</v>
      </c>
    </row>
    <row r="179" spans="1:6" s="27" customFormat="1" ht="30">
      <c r="A179" s="4" t="s">
        <v>113</v>
      </c>
      <c r="B179" s="4"/>
      <c r="C179" s="4"/>
      <c r="D179" s="7">
        <v>2015</v>
      </c>
      <c r="E179" s="7"/>
      <c r="F179" s="7">
        <f>D179+E179</f>
        <v>2015</v>
      </c>
    </row>
    <row r="180" spans="1:6" s="27" customFormat="1" ht="30" customHeight="1">
      <c r="A180" s="10" t="s">
        <v>114</v>
      </c>
      <c r="B180" s="10"/>
      <c r="C180" s="10"/>
      <c r="D180" s="7"/>
      <c r="E180" s="7"/>
      <c r="F180" s="7"/>
    </row>
    <row r="181" spans="1:6" s="27" customFormat="1" ht="15">
      <c r="A181" s="4" t="s">
        <v>115</v>
      </c>
      <c r="B181" s="4"/>
      <c r="C181" s="4"/>
      <c r="D181" s="7">
        <v>3900.7</v>
      </c>
      <c r="E181" s="7"/>
      <c r="F181" s="7">
        <f>D181+E181</f>
        <v>3900.7</v>
      </c>
    </row>
    <row r="182" spans="1:6" s="27" customFormat="1" ht="60">
      <c r="A182" s="18" t="s">
        <v>21</v>
      </c>
      <c r="B182" s="18"/>
      <c r="C182" s="18"/>
      <c r="D182" s="16">
        <f>D184</f>
        <v>50000</v>
      </c>
      <c r="E182" s="16">
        <f>E184</f>
        <v>0</v>
      </c>
      <c r="F182" s="16">
        <f>F184</f>
        <v>50000</v>
      </c>
    </row>
    <row r="183" spans="1:6" s="27" customFormat="1" ht="45">
      <c r="A183" s="9" t="s">
        <v>144</v>
      </c>
      <c r="B183" s="9"/>
      <c r="C183" s="9"/>
      <c r="D183" s="7"/>
      <c r="E183" s="7"/>
      <c r="F183" s="7"/>
    </row>
    <row r="184" spans="1:6" s="27" customFormat="1" ht="30">
      <c r="A184" s="4" t="s">
        <v>43</v>
      </c>
      <c r="B184" s="4"/>
      <c r="C184" s="4"/>
      <c r="D184" s="7">
        <v>50000</v>
      </c>
      <c r="E184" s="7"/>
      <c r="F184" s="7">
        <v>50000</v>
      </c>
    </row>
    <row r="185" spans="1:6" s="27" customFormat="1" ht="55.5">
      <c r="A185" s="18" t="s">
        <v>0</v>
      </c>
      <c r="B185" s="18"/>
      <c r="C185" s="18"/>
      <c r="D185" s="16">
        <f>SUM(D187:D189)</f>
        <v>463090</v>
      </c>
      <c r="E185" s="16">
        <f>SUM(E187:E189)</f>
        <v>0</v>
      </c>
      <c r="F185" s="16">
        <f>SUM(F187:F189)</f>
        <v>463090</v>
      </c>
    </row>
    <row r="186" spans="1:6" s="27" customFormat="1" ht="45">
      <c r="A186" s="9" t="s">
        <v>144</v>
      </c>
      <c r="B186" s="9"/>
      <c r="C186" s="9"/>
      <c r="D186" s="7"/>
      <c r="E186" s="7"/>
      <c r="F186" s="7"/>
    </row>
    <row r="187" spans="1:6" s="27" customFormat="1" ht="45">
      <c r="A187" s="4" t="s">
        <v>22</v>
      </c>
      <c r="B187" s="4"/>
      <c r="C187" s="4"/>
      <c r="D187" s="7">
        <v>102600</v>
      </c>
      <c r="E187" s="7"/>
      <c r="F187" s="7">
        <f>D187+E187</f>
        <v>102600</v>
      </c>
    </row>
    <row r="188" spans="1:6" s="27" customFormat="1" ht="45">
      <c r="A188" s="4" t="s">
        <v>79</v>
      </c>
      <c r="B188" s="4"/>
      <c r="C188" s="4"/>
      <c r="D188" s="7">
        <v>49000</v>
      </c>
      <c r="E188" s="7"/>
      <c r="F188" s="7">
        <f>D188+E188</f>
        <v>49000</v>
      </c>
    </row>
    <row r="189" spans="1:6" s="27" customFormat="1" ht="60">
      <c r="A189" s="4" t="s">
        <v>80</v>
      </c>
      <c r="B189" s="4"/>
      <c r="C189" s="4"/>
      <c r="D189" s="7">
        <v>311490</v>
      </c>
      <c r="E189" s="7"/>
      <c r="F189" s="7">
        <f>D189+E189</f>
        <v>311490</v>
      </c>
    </row>
    <row r="190" spans="1:6" s="27" customFormat="1" ht="30" customHeight="1">
      <c r="A190" s="19" t="s">
        <v>76</v>
      </c>
      <c r="B190" s="19"/>
      <c r="C190" s="19"/>
      <c r="D190" s="6">
        <f>D192+D206</f>
        <v>5680</v>
      </c>
      <c r="E190" s="6">
        <f>E192+E206</f>
        <v>7675.299999999999</v>
      </c>
      <c r="F190" s="6">
        <f>F192+F206</f>
        <v>13355.3</v>
      </c>
    </row>
    <row r="191" spans="1:6" s="27" customFormat="1" ht="18" customHeight="1">
      <c r="A191" s="4" t="s">
        <v>67</v>
      </c>
      <c r="B191" s="4"/>
      <c r="C191" s="4"/>
      <c r="D191" s="7"/>
      <c r="E191" s="7"/>
      <c r="F191" s="7"/>
    </row>
    <row r="192" spans="1:6" s="27" customFormat="1" ht="24" customHeight="1">
      <c r="A192" s="13" t="s">
        <v>93</v>
      </c>
      <c r="B192" s="13"/>
      <c r="C192" s="13"/>
      <c r="D192" s="14">
        <f>D193+D199+D203</f>
        <v>4100</v>
      </c>
      <c r="E192" s="14">
        <f>E193+E199+E203</f>
        <v>7675.299999999999</v>
      </c>
      <c r="F192" s="14">
        <f>F193+F199+F203</f>
        <v>11775.3</v>
      </c>
    </row>
    <row r="193" spans="1:6" s="27" customFormat="1" ht="84.75" customHeight="1">
      <c r="A193" s="18" t="s">
        <v>121</v>
      </c>
      <c r="B193" s="18"/>
      <c r="C193" s="18"/>
      <c r="D193" s="16">
        <f>D196</f>
        <v>2000</v>
      </c>
      <c r="E193" s="16">
        <f>E196</f>
        <v>-2000</v>
      </c>
      <c r="F193" s="16">
        <f>F196</f>
        <v>0</v>
      </c>
    </row>
    <row r="194" spans="1:6" s="27" customFormat="1" ht="45">
      <c r="A194" s="9" t="s">
        <v>77</v>
      </c>
      <c r="B194" s="9"/>
      <c r="C194" s="9"/>
      <c r="D194" s="14"/>
      <c r="E194" s="14"/>
      <c r="F194" s="14"/>
    </row>
    <row r="195" spans="1:6" s="27" customFormat="1" ht="30" customHeight="1">
      <c r="A195" s="10" t="s">
        <v>41</v>
      </c>
      <c r="B195" s="10"/>
      <c r="C195" s="10"/>
      <c r="D195" s="14"/>
      <c r="E195" s="14"/>
      <c r="F195" s="14"/>
    </row>
    <row r="196" spans="1:6" s="27" customFormat="1" ht="30">
      <c r="A196" s="4" t="s">
        <v>122</v>
      </c>
      <c r="B196" s="4"/>
      <c r="C196" s="4"/>
      <c r="D196" s="7">
        <v>2000</v>
      </c>
      <c r="E196" s="7">
        <v>-2000</v>
      </c>
      <c r="F196" s="7">
        <f>D196+E196</f>
        <v>0</v>
      </c>
    </row>
    <row r="197" spans="1:6" s="27" customFormat="1" ht="22.5" customHeight="1">
      <c r="A197" s="4" t="s">
        <v>67</v>
      </c>
      <c r="B197" s="4"/>
      <c r="C197" s="4"/>
      <c r="D197" s="7"/>
      <c r="E197" s="7"/>
      <c r="F197" s="7"/>
    </row>
    <row r="198" spans="1:6" s="27" customFormat="1" ht="30" customHeight="1">
      <c r="A198" s="9" t="s">
        <v>61</v>
      </c>
      <c r="B198" s="9"/>
      <c r="C198" s="9"/>
      <c r="D198" s="7">
        <v>2000</v>
      </c>
      <c r="E198" s="7">
        <v>-2000</v>
      </c>
      <c r="F198" s="7">
        <f>D198+E198</f>
        <v>0</v>
      </c>
    </row>
    <row r="199" spans="1:6" s="27" customFormat="1" ht="72.75" customHeight="1">
      <c r="A199" s="18" t="s">
        <v>146</v>
      </c>
      <c r="B199" s="9"/>
      <c r="C199" s="9"/>
      <c r="D199" s="16">
        <f>SUM(D201:D202)</f>
        <v>0</v>
      </c>
      <c r="E199" s="16">
        <f>SUM(E201:E202)</f>
        <v>9675.3</v>
      </c>
      <c r="F199" s="16">
        <f>SUM(F201:F202)</f>
        <v>9675.3</v>
      </c>
    </row>
    <row r="200" spans="1:6" s="27" customFormat="1" ht="45">
      <c r="A200" s="9" t="s">
        <v>77</v>
      </c>
      <c r="B200" s="9"/>
      <c r="C200" s="9"/>
      <c r="D200" s="7"/>
      <c r="E200" s="7"/>
      <c r="F200" s="7"/>
    </row>
    <row r="201" spans="1:6" s="27" customFormat="1" ht="60" customHeight="1">
      <c r="A201" s="34" t="s">
        <v>156</v>
      </c>
      <c r="B201" s="7" t="s">
        <v>134</v>
      </c>
      <c r="C201" s="7">
        <f>E201+7843.4</f>
        <v>9918.7</v>
      </c>
      <c r="D201" s="7"/>
      <c r="E201" s="7">
        <v>2075.3</v>
      </c>
      <c r="F201" s="7">
        <f>D201+E201</f>
        <v>2075.3</v>
      </c>
    </row>
    <row r="202" spans="1:6" s="27" customFormat="1" ht="30" customHeight="1">
      <c r="A202" s="34" t="s">
        <v>145</v>
      </c>
      <c r="B202" s="7" t="s">
        <v>130</v>
      </c>
      <c r="C202" s="7">
        <v>46495.8</v>
      </c>
      <c r="D202" s="7"/>
      <c r="E202" s="7">
        <v>7600</v>
      </c>
      <c r="F202" s="7">
        <f>D202+E202</f>
        <v>7600</v>
      </c>
    </row>
    <row r="203" spans="1:6" s="27" customFormat="1" ht="69.75" customHeight="1">
      <c r="A203" s="18" t="s">
        <v>62</v>
      </c>
      <c r="B203" s="18"/>
      <c r="C203" s="18"/>
      <c r="D203" s="16">
        <f>D205</f>
        <v>2100</v>
      </c>
      <c r="E203" s="16">
        <f>E205</f>
        <v>0</v>
      </c>
      <c r="F203" s="16">
        <f>F205</f>
        <v>2100</v>
      </c>
    </row>
    <row r="204" spans="1:6" s="27" customFormat="1" ht="45">
      <c r="A204" s="9" t="s">
        <v>77</v>
      </c>
      <c r="B204" s="9"/>
      <c r="C204" s="9"/>
      <c r="D204" s="16"/>
      <c r="E204" s="16"/>
      <c r="F204" s="16"/>
    </row>
    <row r="205" spans="1:6" s="27" customFormat="1" ht="60">
      <c r="A205" s="4" t="s">
        <v>63</v>
      </c>
      <c r="B205" s="4"/>
      <c r="C205" s="4"/>
      <c r="D205" s="5">
        <v>2100</v>
      </c>
      <c r="E205" s="5"/>
      <c r="F205" s="5">
        <f>D205+E205</f>
        <v>2100</v>
      </c>
    </row>
    <row r="206" spans="1:6" s="27" customFormat="1" ht="30" customHeight="1">
      <c r="A206" s="13" t="s">
        <v>23</v>
      </c>
      <c r="B206" s="13"/>
      <c r="C206" s="13"/>
      <c r="D206" s="6">
        <f>SUM(D208:D209)</f>
        <v>1580</v>
      </c>
      <c r="E206" s="6">
        <f>SUM(E208:E209)</f>
        <v>0</v>
      </c>
      <c r="F206" s="6">
        <f>SUM(F208:F209)</f>
        <v>1580</v>
      </c>
    </row>
    <row r="207" spans="1:6" s="27" customFormat="1" ht="54.75" customHeight="1">
      <c r="A207" s="9" t="s">
        <v>144</v>
      </c>
      <c r="B207" s="9"/>
      <c r="C207" s="9"/>
      <c r="D207" s="7"/>
      <c r="E207" s="7"/>
      <c r="F207" s="7"/>
    </row>
    <row r="208" spans="1:6" s="27" customFormat="1" ht="74.25" customHeight="1">
      <c r="A208" s="4" t="s">
        <v>44</v>
      </c>
      <c r="B208" s="4"/>
      <c r="C208" s="4"/>
      <c r="D208" s="7">
        <v>580</v>
      </c>
      <c r="E208" s="7"/>
      <c r="F208" s="7">
        <v>580</v>
      </c>
    </row>
    <row r="209" spans="1:6" s="27" customFormat="1" ht="86.25" customHeight="1">
      <c r="A209" s="23" t="s">
        <v>45</v>
      </c>
      <c r="B209" s="23"/>
      <c r="C209" s="23"/>
      <c r="D209" s="7">
        <v>1000</v>
      </c>
      <c r="E209" s="7"/>
      <c r="F209" s="7">
        <v>1000</v>
      </c>
    </row>
    <row r="210" spans="1:6" s="27" customFormat="1" ht="78" customHeight="1">
      <c r="A210" s="41"/>
      <c r="B210" s="41"/>
      <c r="C210" s="41"/>
      <c r="D210" s="41"/>
      <c r="E210" s="41"/>
      <c r="F210" s="41"/>
    </row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  <row r="276" s="27" customFormat="1" ht="12.75"/>
    <row r="277" s="27" customFormat="1" ht="12.75"/>
    <row r="278" s="27" customFormat="1" ht="12.75"/>
    <row r="279" s="27" customFormat="1" ht="12.75"/>
    <row r="280" s="27" customFormat="1" ht="12.75"/>
    <row r="281" s="27" customFormat="1" ht="12.75"/>
    <row r="282" s="27" customFormat="1" ht="12.75"/>
    <row r="283" s="27" customFormat="1" ht="12.75"/>
    <row r="284" s="27" customFormat="1" ht="12.75"/>
    <row r="285" s="27" customFormat="1" ht="12.75"/>
    <row r="286" s="27" customFormat="1" ht="12.75"/>
    <row r="287" s="27" customFormat="1" ht="12.75"/>
    <row r="288" s="27" customFormat="1" ht="12.75"/>
    <row r="289" s="27" customFormat="1" ht="12.75"/>
    <row r="290" s="27" customFormat="1" ht="12.75"/>
    <row r="291" s="27" customFormat="1" ht="12.75"/>
    <row r="292" s="27" customFormat="1" ht="12.75"/>
    <row r="293" s="27" customFormat="1" ht="12.75"/>
    <row r="294" s="27" customFormat="1" ht="12.75"/>
    <row r="295" s="27" customFormat="1" ht="12.75"/>
    <row r="296" s="27" customFormat="1" ht="12.75"/>
    <row r="297" s="27" customFormat="1" ht="12.75"/>
    <row r="298" s="27" customFormat="1" ht="12.75"/>
    <row r="299" s="27" customFormat="1" ht="12.75"/>
    <row r="300" s="27" customFormat="1" ht="12.75"/>
    <row r="301" s="27" customFormat="1" ht="12.75"/>
    <row r="302" s="27" customFormat="1" ht="12.75"/>
    <row r="303" s="27" customFormat="1" ht="12.75"/>
    <row r="304" s="27" customFormat="1" ht="12.75"/>
    <row r="305" s="27" customFormat="1" ht="12.75"/>
    <row r="306" s="27" customFormat="1" ht="12.75"/>
    <row r="307" s="27" customFormat="1" ht="12.75"/>
    <row r="308" s="27" customFormat="1" ht="12.75"/>
    <row r="309" s="27" customFormat="1" ht="12.75"/>
    <row r="310" s="27" customFormat="1" ht="12.75"/>
    <row r="311" s="27" customFormat="1" ht="12.75"/>
    <row r="312" s="27" customFormat="1" ht="12.75"/>
    <row r="313" s="27" customFormat="1" ht="12.75"/>
    <row r="314" s="27" customFormat="1" ht="12.75"/>
    <row r="315" s="27" customFormat="1" ht="12.75"/>
    <row r="316" s="27" customFormat="1" ht="12.75"/>
    <row r="317" s="27" customFormat="1" ht="12.75"/>
    <row r="318" s="27" customFormat="1" ht="12.75"/>
    <row r="319" s="27" customFormat="1" ht="12.75"/>
    <row r="320" s="27" customFormat="1" ht="12.75"/>
    <row r="321" s="27" customFormat="1" ht="12.75"/>
    <row r="322" s="27" customFormat="1" ht="12.75"/>
    <row r="323" s="27" customFormat="1" ht="12.75"/>
    <row r="324" s="27" customFormat="1" ht="12.75"/>
    <row r="325" s="27" customFormat="1" ht="12.75"/>
    <row r="326" s="27" customFormat="1" ht="12.75"/>
    <row r="327" s="27" customFormat="1" ht="12.75"/>
    <row r="328" s="27" customFormat="1" ht="12.75"/>
    <row r="329" s="27" customFormat="1" ht="12.75"/>
    <row r="330" s="27" customFormat="1" ht="12.75"/>
    <row r="331" s="27" customFormat="1" ht="12.75"/>
    <row r="332" s="27" customFormat="1" ht="12.75"/>
    <row r="333" s="27" customFormat="1" ht="12.75"/>
    <row r="334" s="27" customFormat="1" ht="12.75"/>
    <row r="335" s="27" customFormat="1" ht="12.75"/>
    <row r="336" s="27" customFormat="1" ht="12.75"/>
    <row r="337" s="27" customFormat="1" ht="12.75"/>
    <row r="338" s="27" customFormat="1" ht="12.75"/>
    <row r="339" s="27" customFormat="1" ht="12.75"/>
    <row r="340" s="27" customFormat="1" ht="12.75"/>
    <row r="341" s="27" customFormat="1" ht="12.75"/>
    <row r="342" s="27" customFormat="1" ht="12.75"/>
    <row r="343" s="27" customFormat="1" ht="12.75"/>
    <row r="344" s="27" customFormat="1" ht="12.75"/>
    <row r="345" s="27" customFormat="1" ht="12.75"/>
    <row r="346" s="27" customFormat="1" ht="12.75"/>
    <row r="347" s="27" customFormat="1" ht="12.75"/>
    <row r="348" s="27" customFormat="1" ht="12.75"/>
    <row r="349" s="27" customFormat="1" ht="12.75"/>
    <row r="350" s="27" customFormat="1" ht="12.75"/>
    <row r="351" s="27" customFormat="1" ht="12.75"/>
    <row r="352" s="27" customFormat="1" ht="12.75"/>
    <row r="353" s="27" customFormat="1" ht="12.75"/>
    <row r="354" s="27" customFormat="1" ht="12.75"/>
    <row r="355" s="27" customFormat="1" ht="12.75"/>
    <row r="356" s="27" customFormat="1" ht="12.75"/>
    <row r="357" s="27" customFormat="1" ht="12.75"/>
    <row r="358" s="27" customFormat="1" ht="12.75"/>
    <row r="359" s="27" customFormat="1" ht="12.75"/>
    <row r="360" s="27" customFormat="1" ht="12.75"/>
    <row r="361" s="27" customFormat="1" ht="12.75"/>
    <row r="362" s="27" customFormat="1" ht="12.75"/>
    <row r="363" s="27" customFormat="1" ht="12.75"/>
    <row r="364" s="27" customFormat="1" ht="12.75"/>
    <row r="365" s="27" customFormat="1" ht="12.75"/>
    <row r="366" s="27" customFormat="1" ht="12.75"/>
    <row r="367" s="27" customFormat="1" ht="12.75"/>
    <row r="368" s="27" customFormat="1" ht="12.75"/>
    <row r="369" s="27" customFormat="1" ht="12.75"/>
    <row r="370" s="27" customFormat="1" ht="12.75"/>
    <row r="371" s="27" customFormat="1" ht="12.75"/>
    <row r="372" s="27" customFormat="1" ht="12.75"/>
    <row r="373" s="27" customFormat="1" ht="12.75"/>
    <row r="374" s="27" customFormat="1" ht="12.75"/>
    <row r="375" s="27" customFormat="1" ht="12.75"/>
    <row r="376" s="27" customFormat="1" ht="12.75"/>
    <row r="377" s="27" customFormat="1" ht="12.75"/>
    <row r="378" s="27" customFormat="1" ht="12.75"/>
    <row r="379" s="27" customFormat="1" ht="12.75"/>
    <row r="380" s="27" customFormat="1" ht="12.75"/>
    <row r="381" s="27" customFormat="1" ht="12.75"/>
    <row r="382" s="27" customFormat="1" ht="12.75"/>
    <row r="383" s="27" customFormat="1" ht="12.75"/>
    <row r="384" s="27" customFormat="1" ht="12.75"/>
    <row r="385" s="27" customFormat="1" ht="12.75"/>
    <row r="386" s="27" customFormat="1" ht="12.75"/>
    <row r="387" s="27" customFormat="1" ht="12.75"/>
    <row r="388" s="27" customFormat="1" ht="12.75"/>
    <row r="389" s="27" customFormat="1" ht="12.75"/>
    <row r="390" s="27" customFormat="1" ht="12.75"/>
    <row r="391" s="27" customFormat="1" ht="12.75"/>
    <row r="392" s="27" customFormat="1" ht="12.75"/>
    <row r="393" s="27" customFormat="1" ht="12.75"/>
    <row r="394" s="27" customFormat="1" ht="12.75"/>
    <row r="395" s="27" customFormat="1" ht="12.75"/>
    <row r="396" s="27" customFormat="1" ht="12.75"/>
    <row r="397" s="27" customFormat="1" ht="12.75"/>
    <row r="398" s="27" customFormat="1" ht="12.75"/>
    <row r="399" s="27" customFormat="1" ht="12.75"/>
    <row r="400" s="27" customFormat="1" ht="12.75"/>
    <row r="401" s="27" customFormat="1" ht="12.75"/>
    <row r="402" s="27" customFormat="1" ht="12.75"/>
    <row r="403" s="27" customFormat="1" ht="12.75"/>
    <row r="404" s="27" customFormat="1" ht="12.75"/>
    <row r="405" s="27" customFormat="1" ht="12.75"/>
    <row r="406" s="27" customFormat="1" ht="12.75"/>
    <row r="407" s="27" customFormat="1" ht="12.75"/>
    <row r="408" s="27" customFormat="1" ht="12.75"/>
    <row r="409" s="27" customFormat="1" ht="12.75"/>
    <row r="410" s="27" customFormat="1" ht="12.75"/>
    <row r="411" s="27" customFormat="1" ht="12.75"/>
    <row r="412" s="27" customFormat="1" ht="12.75"/>
    <row r="413" s="27" customFormat="1" ht="12.75"/>
  </sheetData>
  <sheetProtection/>
  <mergeCells count="3">
    <mergeCell ref="A2:F2"/>
    <mergeCell ref="A210:F210"/>
    <mergeCell ref="E1:F1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economy69</cp:lastModifiedBy>
  <cp:lastPrinted>2012-07-06T11:52:23Z</cp:lastPrinted>
  <dcterms:created xsi:type="dcterms:W3CDTF">2012-06-13T10:28:33Z</dcterms:created>
  <dcterms:modified xsi:type="dcterms:W3CDTF">2012-07-10T07:39:02Z</dcterms:modified>
  <cp:category/>
  <cp:version/>
  <cp:contentType/>
  <cp:contentStatus/>
</cp:coreProperties>
</file>